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80" yWindow="0" windowWidth="15480" windowHeight="11640" tabRatio="619"/>
  </bookViews>
  <sheets>
    <sheet name="wlasciwy" sheetId="1" r:id="rId1"/>
  </sheets>
  <calcPr calcId="152511"/>
</workbook>
</file>

<file path=xl/calcChain.xml><?xml version="1.0" encoding="utf-8"?>
<calcChain xmlns="http://schemas.openxmlformats.org/spreadsheetml/2006/main">
  <c r="F19" i="1" l="1"/>
  <c r="J19" i="1"/>
  <c r="F21" i="1"/>
  <c r="J21" i="1"/>
  <c r="F42" i="1"/>
  <c r="J42" i="1"/>
  <c r="F43" i="1"/>
  <c r="J24" i="1"/>
  <c r="G22" i="1"/>
  <c r="H22" i="1"/>
  <c r="G20" i="1"/>
  <c r="H21" i="1"/>
  <c r="G19" i="1"/>
  <c r="H19" i="1"/>
  <c r="I22" i="1"/>
  <c r="J22" i="1"/>
  <c r="I21" i="1"/>
  <c r="G21" i="1"/>
  <c r="H20" i="1"/>
  <c r="I33" i="1"/>
  <c r="F33" i="1"/>
  <c r="J37" i="1"/>
  <c r="F38" i="1"/>
  <c r="F39" i="1"/>
  <c r="F40" i="1"/>
  <c r="F37" i="1"/>
  <c r="I32" i="1"/>
  <c r="F32" i="1"/>
  <c r="I31" i="1"/>
  <c r="F30" i="1"/>
  <c r="J31" i="1"/>
  <c r="J25" i="1"/>
  <c r="J20" i="1"/>
  <c r="F35" i="1"/>
  <c r="F22" i="1"/>
  <c r="F34" i="1"/>
  <c r="F26" i="1"/>
  <c r="F27" i="1"/>
  <c r="F29" i="1"/>
  <c r="F28" i="1"/>
  <c r="F31" i="1"/>
  <c r="F25" i="1"/>
  <c r="F20" i="1"/>
  <c r="F24" i="1"/>
  <c r="I25" i="1"/>
  <c r="I20" i="1"/>
  <c r="I24" i="1"/>
  <c r="I19" i="1"/>
</calcChain>
</file>

<file path=xl/sharedStrings.xml><?xml version="1.0" encoding="utf-8"?>
<sst xmlns="http://schemas.openxmlformats.org/spreadsheetml/2006/main" count="45" uniqueCount="38">
  <si>
    <t xml:space="preserve"> 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</si>
  <si>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</si>
  <si>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</si>
  <si>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</si>
  <si>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</si>
  <si>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</si>
  <si>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I</t>
  </si>
  <si>
    <t>w tym wydatki majątkowe</t>
  </si>
  <si>
    <t>Wydatki  razem</t>
  </si>
  <si>
    <t>środki z budżetu państwa</t>
  </si>
  <si>
    <t>wkład własny pieniężny</t>
  </si>
  <si>
    <t xml:space="preserve">             w tym:</t>
  </si>
  <si>
    <t>2.1.</t>
  </si>
  <si>
    <t>Rady Powiatu Zduńskowolskiego</t>
  </si>
  <si>
    <t>II</t>
  </si>
  <si>
    <t xml:space="preserve">Załącznik Nr 3 </t>
  </si>
  <si>
    <t>wkład własny niepieniężny</t>
  </si>
  <si>
    <t>Mechanizm Finansowy EOG oraz Norweski Mechanizm Finansowy na lata 2009-2014</t>
  </si>
  <si>
    <t>Dział 900-Gospodarka komunalna i ochrona środowiska, rozdział 90095 Pozostała działalność</t>
  </si>
  <si>
    <t>nazwa projektu: Kompleksowa termomodernizacja budynków Domu Pomocy Społecznej w Przatówku</t>
  </si>
  <si>
    <t>WYDATKI NA PROGRAMY I PROJEKTY REALIZOWANE ZE ŚRODKÓW,</t>
  </si>
  <si>
    <t>Program: ERASMUS+</t>
  </si>
  <si>
    <t>Dział 801-Oświata i wychowanie, rozdział 80105- Przedszkola specjalne</t>
  </si>
  <si>
    <t>środki, o których mowa w art. 5 ust. 1 pkt 2 i 3 ustawy o finansach publicznych</t>
  </si>
  <si>
    <t>nazwa projektu: Od Montessori do samodzielności II</t>
  </si>
  <si>
    <t>O KTÓRYCH MOWA W ART. 5 UST. 1 PKT 2 I 3 USTAWY O FINANSACH PUBLICZNYCH - W ROKU 2016</t>
  </si>
  <si>
    <t>1.1</t>
  </si>
  <si>
    <t>*  w ramach oznaczonej kwoty dofinansowania- kwota 672 152 zł zrefundowana zostanie w roku 2016.</t>
  </si>
  <si>
    <t>(6+7+8+ 9)</t>
  </si>
  <si>
    <t>*1 289 652</t>
  </si>
  <si>
    <t>*1 314 119</t>
  </si>
  <si>
    <t>III</t>
  </si>
  <si>
    <t>Program Operacyjny Wiedza Edukacja Rozwój na lata 2014-2020</t>
  </si>
  <si>
    <t>3.1.</t>
  </si>
  <si>
    <t>nazwa projektu:Zdobywanie kompetencji zawodowych na praktykach w Wielkiej Brytanii</t>
  </si>
  <si>
    <t>Dział 801-Oświata i wychowanie, rozdział 80130- Szkoły zawodowe</t>
  </si>
  <si>
    <t>do Uchwały Nr XIII/110/15</t>
  </si>
  <si>
    <t>z dnia 23 grudnia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</si>
</sst>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zł&quot;"/>
  </numFmts>
  <fonts count="17" x14ac:knownFonts="1">
    <font>
      <sz val="10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7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right"/>
    </xf>
    <xf numFmtId="0" fontId="4" fillId="0" borderId="0" xfId="0" applyFont="1"/>
    <xf numFmtId="3" fontId="8" fillId="0" borderId="1" xfId="0" applyNumberFormat="1" applyFont="1" applyFill="1" applyBorder="1"/>
    <xf numFmtId="0" fontId="7" fillId="0" borderId="0" xfId="0" applyFont="1"/>
    <xf numFmtId="166" fontId="8" fillId="0" borderId="0" xfId="0" applyNumberFormat="1" applyFont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2" xfId="0" applyFont="1" applyBorder="1"/>
    <xf numFmtId="3" fontId="8" fillId="0" borderId="3" xfId="0" applyNumberFormat="1" applyFont="1" applyBorder="1"/>
    <xf numFmtId="3" fontId="9" fillId="0" borderId="1" xfId="0" applyNumberFormat="1" applyFont="1" applyBorder="1"/>
    <xf numFmtId="3" fontId="9" fillId="0" borderId="3" xfId="0" applyNumberFormat="1" applyFont="1" applyBorder="1"/>
    <xf numFmtId="0" fontId="6" fillId="0" borderId="4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ont="1"/>
    <xf numFmtId="3" fontId="2" fillId="0" borderId="1" xfId="0" applyNumberFormat="1" applyFont="1" applyBorder="1"/>
    <xf numFmtId="0" fontId="10" fillId="0" borderId="4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3" xfId="0" applyFont="1" applyBorder="1"/>
    <xf numFmtId="0" fontId="0" fillId="0" borderId="0" xfId="0" applyBorder="1"/>
    <xf numFmtId="0" fontId="6" fillId="0" borderId="2" xfId="0" applyFont="1" applyBorder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3" fillId="0" borderId="6" xfId="0" applyFont="1" applyBorder="1" applyAlignment="1">
      <alignment horizontal="center" wrapText="1"/>
    </xf>
    <xf numFmtId="3" fontId="2" fillId="0" borderId="0" xfId="0" applyNumberFormat="1" applyFont="1"/>
    <xf numFmtId="0" fontId="2" fillId="0" borderId="0" xfId="0" applyFont="1" applyBorder="1"/>
    <xf numFmtId="0" fontId="6" fillId="0" borderId="0" xfId="0" applyFont="1" applyFill="1" applyBorder="1" applyAlignment="1">
      <alignment horizontal="right"/>
    </xf>
    <xf numFmtId="0" fontId="10" fillId="0" borderId="0" xfId="0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Border="1"/>
    <xf numFmtId="0" fontId="9" fillId="0" borderId="2" xfId="0" applyFont="1" applyBorder="1"/>
    <xf numFmtId="3" fontId="8" fillId="0" borderId="3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0" xfId="0" applyFont="1" applyBorder="1"/>
    <xf numFmtId="3" fontId="8" fillId="0" borderId="4" xfId="0" applyNumberFormat="1" applyFont="1" applyBorder="1"/>
    <xf numFmtId="3" fontId="8" fillId="0" borderId="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Fill="1" applyBorder="1"/>
    <xf numFmtId="166" fontId="8" fillId="0" borderId="1" xfId="0" applyNumberFormat="1" applyFont="1" applyBorder="1"/>
    <xf numFmtId="3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0" fillId="0" borderId="1" xfId="0" applyFont="1" applyBorder="1"/>
    <xf numFmtId="3" fontId="2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10" fillId="0" borderId="2" xfId="0" applyFont="1" applyBorder="1"/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0" fontId="15" fillId="0" borderId="2" xfId="0" applyFont="1" applyBorder="1"/>
    <xf numFmtId="3" fontId="2" fillId="0" borderId="3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3" fontId="8" fillId="0" borderId="0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3" fontId="9" fillId="0" borderId="0" xfId="0" applyNumberFormat="1" applyFont="1" applyBorder="1"/>
    <xf numFmtId="0" fontId="16" fillId="0" borderId="0" xfId="0" applyFont="1" applyBorder="1"/>
    <xf numFmtId="3" fontId="2" fillId="0" borderId="0" xfId="0" applyNumberFormat="1" applyFont="1" applyBorder="1"/>
    <xf numFmtId="0" fontId="12" fillId="0" borderId="0" xfId="0" applyFont="1" applyFill="1" applyBorder="1" applyAlignment="1">
      <alignment horizontal="right"/>
    </xf>
    <xf numFmtId="3" fontId="1" fillId="0" borderId="0" xfId="0" applyNumberFormat="1" applyFont="1" applyBorder="1"/>
    <xf numFmtId="0" fontId="2" fillId="0" borderId="0" xfId="0" applyFont="1" applyFill="1" applyBorder="1"/>
    <xf numFmtId="166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zoomScaleNormal="100" workbookViewId="0">
      <selection activeCell="I2" sqref="I2"/>
    </sheetView>
  </sheetViews>
  <sheetFormatPr defaultRowHeight="12.75" x14ac:dyDescent="0.2"/>
  <cols>
    <col min="2" max="2" width="3" customWidth="1"/>
    <col min="3" max="3" width="28.5703125" customWidth="1"/>
    <col min="5" max="5" width="9.5703125" customWidth="1"/>
    <col min="6" max="6" width="10.85546875" customWidth="1"/>
    <col min="7" max="8" width="10.7109375" customWidth="1"/>
    <col min="9" max="10" width="10.85546875" customWidth="1"/>
  </cols>
  <sheetData>
    <row r="1" spans="2:12" x14ac:dyDescent="0.2">
      <c r="I1" s="23" t="s">
        <v>15</v>
      </c>
      <c r="L1" t="s">
        <v>0</v>
      </c>
    </row>
    <row r="2" spans="2:12" x14ac:dyDescent="0.2">
      <c r="I2" s="24" t="s">
        <v>36</v>
      </c>
    </row>
    <row r="3" spans="2:12" x14ac:dyDescent="0.2">
      <c r="I3" s="24" t="s">
        <v>13</v>
      </c>
      <c r="J3" s="3"/>
    </row>
    <row r="4" spans="2:12" x14ac:dyDescent="0.2">
      <c r="I4" s="24" t="s">
        <v>37</v>
      </c>
    </row>
    <row r="5" spans="2:12" x14ac:dyDescent="0.2">
      <c r="I5" s="24"/>
    </row>
    <row r="6" spans="2:12" x14ac:dyDescent="0.2">
      <c r="I6" s="24"/>
    </row>
    <row r="7" spans="2:12" x14ac:dyDescent="0.2">
      <c r="B7" s="98" t="s">
        <v>20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x14ac:dyDescent="0.2">
      <c r="B8" s="98" t="s">
        <v>25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2:12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3.5" thickBot="1" x14ac:dyDescent="0.25">
      <c r="B10" s="25"/>
      <c r="C10" s="1"/>
    </row>
    <row r="11" spans="2:12" ht="12.95" customHeight="1" thickBot="1" x14ac:dyDescent="0.25">
      <c r="B11" s="102" t="s">
        <v>1</v>
      </c>
      <c r="C11" s="105" t="s">
        <v>2</v>
      </c>
      <c r="D11" s="106" t="s">
        <v>3</v>
      </c>
      <c r="E11" s="105" t="s">
        <v>4</v>
      </c>
      <c r="F11" s="109" t="s">
        <v>5</v>
      </c>
      <c r="G11" s="112" t="s">
        <v>11</v>
      </c>
      <c r="H11" s="113"/>
      <c r="I11" s="114"/>
      <c r="J11" s="28"/>
    </row>
    <row r="12" spans="2:12" ht="12.75" customHeight="1" x14ac:dyDescent="0.2">
      <c r="B12" s="103"/>
      <c r="C12" s="100"/>
      <c r="D12" s="107"/>
      <c r="E12" s="100"/>
      <c r="F12" s="110"/>
      <c r="G12" s="99" t="s">
        <v>9</v>
      </c>
      <c r="H12" s="115" t="s">
        <v>16</v>
      </c>
      <c r="I12" s="99" t="s">
        <v>10</v>
      </c>
      <c r="J12" s="99" t="s">
        <v>23</v>
      </c>
    </row>
    <row r="13" spans="2:12" ht="12.75" customHeight="1" x14ac:dyDescent="0.2">
      <c r="B13" s="103"/>
      <c r="C13" s="100"/>
      <c r="D13" s="107"/>
      <c r="E13" s="100"/>
      <c r="F13" s="110"/>
      <c r="G13" s="100"/>
      <c r="H13" s="110"/>
      <c r="I13" s="100"/>
      <c r="J13" s="100"/>
    </row>
    <row r="14" spans="2:12" ht="13.5" customHeight="1" x14ac:dyDescent="0.2">
      <c r="B14" s="103"/>
      <c r="C14" s="100"/>
      <c r="D14" s="107"/>
      <c r="E14" s="100"/>
      <c r="F14" s="110"/>
      <c r="G14" s="100"/>
      <c r="H14" s="110"/>
      <c r="I14" s="100"/>
      <c r="J14" s="100"/>
    </row>
    <row r="15" spans="2:12" ht="12.75" customHeight="1" x14ac:dyDescent="0.2">
      <c r="B15" s="103"/>
      <c r="C15" s="100"/>
      <c r="D15" s="107"/>
      <c r="E15" s="100"/>
      <c r="F15" s="110"/>
      <c r="G15" s="100"/>
      <c r="H15" s="110"/>
      <c r="I15" s="100"/>
      <c r="J15" s="100"/>
    </row>
    <row r="16" spans="2:12" ht="28.5" customHeight="1" thickBot="1" x14ac:dyDescent="0.25">
      <c r="B16" s="104"/>
      <c r="C16" s="101"/>
      <c r="D16" s="108"/>
      <c r="E16" s="101"/>
      <c r="F16" s="111"/>
      <c r="G16" s="101"/>
      <c r="H16" s="111"/>
      <c r="I16" s="101"/>
      <c r="J16" s="101"/>
    </row>
    <row r="17" spans="2:32" ht="13.5" thickBot="1" x14ac:dyDescent="0.25">
      <c r="B17" s="29"/>
      <c r="C17" s="30"/>
      <c r="D17" s="31"/>
      <c r="E17" s="30"/>
      <c r="F17" s="31" t="s">
        <v>28</v>
      </c>
      <c r="G17" s="30"/>
      <c r="H17" s="31"/>
      <c r="I17" s="30"/>
      <c r="J17" s="32"/>
    </row>
    <row r="18" spans="2:32" ht="13.5" thickBot="1" x14ac:dyDescent="0.25">
      <c r="B18" s="33">
        <v>1</v>
      </c>
      <c r="C18" s="52">
        <v>2</v>
      </c>
      <c r="D18" s="53">
        <v>3</v>
      </c>
      <c r="E18" s="54">
        <v>4</v>
      </c>
      <c r="F18" s="53">
        <v>5</v>
      </c>
      <c r="G18" s="54">
        <v>6</v>
      </c>
      <c r="H18" s="53">
        <v>7</v>
      </c>
      <c r="I18" s="54">
        <v>8</v>
      </c>
      <c r="J18" s="55">
        <v>9</v>
      </c>
    </row>
    <row r="19" spans="2:32" x14ac:dyDescent="0.2">
      <c r="B19" s="69"/>
      <c r="C19" s="70" t="s">
        <v>8</v>
      </c>
      <c r="D19" s="71"/>
      <c r="E19" s="71"/>
      <c r="F19" s="72">
        <f>SUM(F24+F37+F42)</f>
        <v>3978048</v>
      </c>
      <c r="G19" s="72">
        <f>SUM(G24+G37)</f>
        <v>0</v>
      </c>
      <c r="H19" s="72">
        <f>SUM(H24+H37)</f>
        <v>0</v>
      </c>
      <c r="I19" s="72">
        <f>SUM(I24+I37)</f>
        <v>1851739</v>
      </c>
      <c r="J19" s="73">
        <f>SUM(J24+J37+J42)</f>
        <v>2126309</v>
      </c>
    </row>
    <row r="20" spans="2:32" x14ac:dyDescent="0.2">
      <c r="B20" s="74"/>
      <c r="C20" s="2" t="s">
        <v>7</v>
      </c>
      <c r="D20" s="56"/>
      <c r="E20" s="56"/>
      <c r="F20" s="57">
        <f>SUM(F25)</f>
        <v>3333337</v>
      </c>
      <c r="G20" s="57">
        <f>SUM(G25+G39)</f>
        <v>0</v>
      </c>
      <c r="H20" s="57">
        <f>SUM(H25)</f>
        <v>0</v>
      </c>
      <c r="I20" s="57">
        <f>SUM(I25)</f>
        <v>1836731</v>
      </c>
      <c r="J20" s="75">
        <f>SUM(J25)</f>
        <v>1496606</v>
      </c>
    </row>
    <row r="21" spans="2:32" x14ac:dyDescent="0.2">
      <c r="B21" s="74"/>
      <c r="C21" s="2">
        <v>2016</v>
      </c>
      <c r="D21" s="58"/>
      <c r="E21" s="58"/>
      <c r="F21" s="59">
        <f>SUM(F34+F39+F43)</f>
        <v>829377</v>
      </c>
      <c r="G21" s="59">
        <f>SUM(G32)</f>
        <v>0</v>
      </c>
      <c r="H21" s="59">
        <f>SUM(H32+H39)</f>
        <v>0</v>
      </c>
      <c r="I21" s="59">
        <f>SUM(I34+I39)</f>
        <v>100806</v>
      </c>
      <c r="J21" s="76">
        <f>SUM(J34+J39+J43)</f>
        <v>728571</v>
      </c>
    </row>
    <row r="22" spans="2:32" x14ac:dyDescent="0.2">
      <c r="B22" s="74"/>
      <c r="C22" s="2" t="s">
        <v>7</v>
      </c>
      <c r="D22" s="58"/>
      <c r="E22" s="58"/>
      <c r="F22" s="57">
        <f>SUM(F35)</f>
        <v>303251</v>
      </c>
      <c r="G22" s="57">
        <f>SUM(G35)</f>
        <v>0</v>
      </c>
      <c r="H22" s="57">
        <f>SUM(H35)</f>
        <v>0</v>
      </c>
      <c r="I22" s="57">
        <f>SUM(I35)</f>
        <v>98681</v>
      </c>
      <c r="J22" s="75">
        <f>SUM(J35)</f>
        <v>204570</v>
      </c>
    </row>
    <row r="23" spans="2:32" ht="39" customHeight="1" x14ac:dyDescent="0.2">
      <c r="B23" s="22" t="s">
        <v>6</v>
      </c>
      <c r="C23" s="18" t="s">
        <v>17</v>
      </c>
      <c r="D23" s="4" t="s">
        <v>18</v>
      </c>
      <c r="E23" s="4"/>
      <c r="F23" s="4"/>
      <c r="G23" s="4"/>
      <c r="H23" s="4"/>
      <c r="I23" s="19"/>
      <c r="J23" s="20"/>
      <c r="K23" s="5"/>
      <c r="L23" s="5"/>
      <c r="M23" s="27"/>
      <c r="N23" s="27"/>
      <c r="O23" s="27"/>
      <c r="P23" s="27"/>
      <c r="Q23" s="5"/>
      <c r="R23" s="5"/>
      <c r="S23" s="5"/>
      <c r="T23" s="5"/>
      <c r="U23" s="27"/>
      <c r="V23" s="27"/>
      <c r="W23" s="27"/>
      <c r="X23" s="21"/>
      <c r="Y23" s="21"/>
      <c r="Z23" s="21"/>
      <c r="AA23" s="21"/>
      <c r="AB23" s="21"/>
      <c r="AC23" s="21"/>
      <c r="AD23" s="21"/>
      <c r="AE23" s="21"/>
      <c r="AF23" s="21"/>
    </row>
    <row r="24" spans="2:32" ht="70.5" customHeight="1" x14ac:dyDescent="0.2">
      <c r="B24" s="9" t="s">
        <v>26</v>
      </c>
      <c r="C24" s="7" t="s">
        <v>19</v>
      </c>
      <c r="D24" s="8"/>
      <c r="E24" s="8"/>
      <c r="F24" s="8">
        <f>SUM(F26+F28+F30+F32+F34)</f>
        <v>3399028</v>
      </c>
      <c r="G24" s="8"/>
      <c r="H24" s="8"/>
      <c r="I24" s="8">
        <f>SUM(I26+I28+I30+I32+I34)</f>
        <v>1851739</v>
      </c>
      <c r="J24" s="10">
        <f>SUM(J26+J28+J30+1314119+J34)</f>
        <v>1547289</v>
      </c>
      <c r="K24" s="6"/>
      <c r="L24" s="5"/>
      <c r="M24" s="27"/>
      <c r="N24" s="27"/>
      <c r="O24" s="27"/>
      <c r="P24" s="27"/>
      <c r="Q24" s="5"/>
      <c r="R24" s="5"/>
      <c r="S24" s="5"/>
      <c r="T24" s="5"/>
      <c r="U24" s="27"/>
      <c r="V24" s="27"/>
      <c r="W24" s="83"/>
      <c r="X24" s="84"/>
      <c r="Y24" s="85"/>
      <c r="Z24" s="85"/>
      <c r="AA24" s="85"/>
      <c r="AB24" s="85"/>
      <c r="AC24" s="85"/>
      <c r="AD24" s="27"/>
      <c r="AE24" s="27"/>
      <c r="AF24" s="21"/>
    </row>
    <row r="25" spans="2:32" ht="13.5" customHeight="1" x14ac:dyDescent="0.2">
      <c r="B25" s="9"/>
      <c r="C25" s="2" t="s">
        <v>7</v>
      </c>
      <c r="D25" s="8"/>
      <c r="E25" s="8"/>
      <c r="F25" s="11">
        <f>SUM(F27+F29+F31+F33+F35)</f>
        <v>3333337</v>
      </c>
      <c r="G25" s="11"/>
      <c r="H25" s="11"/>
      <c r="I25" s="11">
        <f>SUM(I27+I29+I31+I33+I35)</f>
        <v>1836731</v>
      </c>
      <c r="J25" s="12">
        <f>SUM(J27+J29+J31+1289652+J35)</f>
        <v>1496606</v>
      </c>
      <c r="K25" s="6"/>
      <c r="L25" s="5"/>
      <c r="M25" s="27"/>
      <c r="N25" s="27"/>
      <c r="O25" s="27"/>
      <c r="P25" s="27"/>
      <c r="Q25" s="5"/>
      <c r="R25" s="5"/>
      <c r="S25" s="5"/>
      <c r="T25" s="5"/>
      <c r="U25" s="27"/>
      <c r="V25" s="27"/>
      <c r="W25" s="86"/>
      <c r="X25" s="87"/>
      <c r="Y25" s="38"/>
      <c r="Z25" s="38"/>
      <c r="AA25" s="38"/>
      <c r="AB25" s="38"/>
      <c r="AC25" s="38"/>
      <c r="AD25" s="38"/>
      <c r="AE25" s="38"/>
      <c r="AF25" s="21"/>
    </row>
    <row r="26" spans="2:32" x14ac:dyDescent="0.2">
      <c r="B26" s="9"/>
      <c r="C26" s="2">
        <v>2012</v>
      </c>
      <c r="D26" s="8"/>
      <c r="E26" s="8"/>
      <c r="F26" s="8">
        <f t="shared" ref="F26:F35" si="0">SUM(G26:J26)</f>
        <v>32900</v>
      </c>
      <c r="G26" s="8"/>
      <c r="H26" s="8"/>
      <c r="I26" s="8">
        <v>32900</v>
      </c>
      <c r="J26" s="10">
        <v>0</v>
      </c>
      <c r="K26" s="6"/>
      <c r="M26" s="21"/>
      <c r="N26" s="21"/>
      <c r="O26" s="21"/>
      <c r="P26" s="21"/>
      <c r="U26" s="21"/>
      <c r="V26" s="21"/>
      <c r="W26" s="86"/>
      <c r="X26" s="36"/>
      <c r="Y26" s="38"/>
      <c r="Z26" s="38"/>
      <c r="AA26" s="88"/>
      <c r="AB26" s="88"/>
      <c r="AC26" s="88"/>
      <c r="AD26" s="88"/>
      <c r="AE26" s="88"/>
      <c r="AF26" s="21"/>
    </row>
    <row r="27" spans="2:32" x14ac:dyDescent="0.2">
      <c r="B27" s="9"/>
      <c r="C27" s="2" t="s">
        <v>7</v>
      </c>
      <c r="D27" s="8"/>
      <c r="E27" s="8"/>
      <c r="F27" s="11">
        <f t="shared" si="0"/>
        <v>32900</v>
      </c>
      <c r="G27" s="8"/>
      <c r="H27" s="8"/>
      <c r="I27" s="11">
        <v>32900</v>
      </c>
      <c r="J27" s="12">
        <v>0</v>
      </c>
      <c r="K27" s="6"/>
      <c r="M27" s="21"/>
      <c r="N27" s="21"/>
      <c r="O27" s="21"/>
      <c r="P27" s="21"/>
      <c r="U27" s="21"/>
      <c r="V27" s="21"/>
      <c r="W27" s="89"/>
      <c r="X27" s="35"/>
      <c r="Y27" s="90"/>
      <c r="Z27" s="90"/>
      <c r="AA27" s="90"/>
      <c r="AB27" s="90"/>
      <c r="AC27" s="90"/>
      <c r="AD27" s="90"/>
      <c r="AE27" s="90"/>
      <c r="AF27" s="21"/>
    </row>
    <row r="28" spans="2:32" x14ac:dyDescent="0.2">
      <c r="B28" s="77"/>
      <c r="C28" s="60">
        <v>2013</v>
      </c>
      <c r="D28" s="8"/>
      <c r="E28" s="8"/>
      <c r="F28" s="8">
        <f t="shared" si="0"/>
        <v>40900</v>
      </c>
      <c r="G28" s="8"/>
      <c r="H28" s="8"/>
      <c r="I28" s="8">
        <v>40900</v>
      </c>
      <c r="J28" s="10">
        <v>0</v>
      </c>
      <c r="K28" s="6"/>
      <c r="M28" s="21"/>
      <c r="N28" s="21"/>
      <c r="O28" s="21"/>
      <c r="P28" s="21"/>
      <c r="U28" s="21"/>
      <c r="V28" s="21"/>
      <c r="W28" s="89"/>
      <c r="X28" s="91"/>
      <c r="Y28" s="90"/>
      <c r="Z28" s="90"/>
      <c r="AA28" s="92"/>
      <c r="AB28" s="92"/>
      <c r="AC28" s="92"/>
      <c r="AD28" s="92"/>
      <c r="AE28" s="92"/>
      <c r="AF28" s="21"/>
    </row>
    <row r="29" spans="2:32" x14ac:dyDescent="0.2">
      <c r="B29" s="77"/>
      <c r="C29" s="2" t="s">
        <v>7</v>
      </c>
      <c r="D29" s="8"/>
      <c r="E29" s="8"/>
      <c r="F29" s="11">
        <f t="shared" si="0"/>
        <v>40900</v>
      </c>
      <c r="G29" s="11"/>
      <c r="H29" s="11"/>
      <c r="I29" s="11">
        <v>40900</v>
      </c>
      <c r="J29" s="12">
        <v>0</v>
      </c>
      <c r="K29" s="15"/>
      <c r="M29" s="21"/>
      <c r="N29" s="21"/>
      <c r="O29" s="21"/>
      <c r="P29" s="21"/>
      <c r="U29" s="21"/>
      <c r="V29" s="21"/>
      <c r="W29" s="21"/>
      <c r="X29" s="93"/>
      <c r="Y29" s="94"/>
      <c r="Z29" s="94"/>
      <c r="AA29" s="90"/>
      <c r="AB29" s="90"/>
      <c r="AC29" s="90"/>
      <c r="AD29" s="95"/>
      <c r="AE29" s="90"/>
      <c r="AF29" s="21"/>
    </row>
    <row r="30" spans="2:32" x14ac:dyDescent="0.2">
      <c r="B30" s="77"/>
      <c r="C30" s="61">
        <v>2014</v>
      </c>
      <c r="D30" s="62"/>
      <c r="E30" s="62"/>
      <c r="F30" s="8">
        <f t="shared" si="0"/>
        <v>44716</v>
      </c>
      <c r="G30" s="8"/>
      <c r="H30" s="8"/>
      <c r="I30" s="59">
        <v>24618</v>
      </c>
      <c r="J30" s="10">
        <v>20098</v>
      </c>
      <c r="K30" s="15"/>
      <c r="M30" s="21"/>
      <c r="N30" s="21"/>
      <c r="O30" s="21"/>
      <c r="P30" s="21"/>
      <c r="U30" s="21"/>
      <c r="V30" s="21"/>
      <c r="W30" s="21"/>
      <c r="X30" s="93"/>
      <c r="Y30" s="94"/>
      <c r="Z30" s="94"/>
      <c r="AA30" s="90"/>
      <c r="AB30" s="90"/>
      <c r="AC30" s="90"/>
      <c r="AD30" s="95"/>
      <c r="AE30" s="90"/>
      <c r="AF30" s="21"/>
    </row>
    <row r="31" spans="2:32" x14ac:dyDescent="0.2">
      <c r="B31" s="77"/>
      <c r="C31" s="2" t="s">
        <v>7</v>
      </c>
      <c r="D31" s="44"/>
      <c r="E31" s="44"/>
      <c r="F31" s="11">
        <f t="shared" si="0"/>
        <v>20718</v>
      </c>
      <c r="G31" s="11"/>
      <c r="H31" s="11"/>
      <c r="I31" s="63">
        <f>305415-3796-787+1000+1000+50000+20000-354498</f>
        <v>18334</v>
      </c>
      <c r="J31" s="78">
        <f>325867-15185-3146-305152</f>
        <v>2384</v>
      </c>
      <c r="K31" s="15"/>
      <c r="M31" s="21"/>
      <c r="N31" s="21"/>
      <c r="O31" s="21"/>
      <c r="P31" s="21"/>
      <c r="U31" s="21"/>
      <c r="V31" s="21"/>
      <c r="W31" s="21"/>
      <c r="X31" s="93"/>
      <c r="Y31" s="94"/>
      <c r="Z31" s="94"/>
      <c r="AA31" s="90"/>
      <c r="AB31" s="90"/>
      <c r="AC31" s="90"/>
      <c r="AD31" s="95"/>
      <c r="AE31" s="90"/>
      <c r="AF31" s="21"/>
    </row>
    <row r="32" spans="2:32" x14ac:dyDescent="0.2">
      <c r="B32" s="77"/>
      <c r="C32" s="2">
        <v>2015</v>
      </c>
      <c r="D32" s="44"/>
      <c r="E32" s="44"/>
      <c r="F32" s="8">
        <f>SUM(G32:J32)+1314119</f>
        <v>2966634</v>
      </c>
      <c r="G32" s="8"/>
      <c r="H32" s="8"/>
      <c r="I32" s="42">
        <f>1645668+122+354498-275008+420683-73448-420000</f>
        <v>1652515</v>
      </c>
      <c r="J32" s="46" t="s">
        <v>30</v>
      </c>
      <c r="K32" s="15"/>
      <c r="M32" s="21"/>
      <c r="N32" s="21"/>
      <c r="O32" s="21"/>
      <c r="P32" s="21"/>
      <c r="U32" s="21"/>
      <c r="V32" s="21"/>
      <c r="W32" s="21"/>
      <c r="X32" s="36"/>
      <c r="Y32" s="37"/>
      <c r="Z32" s="37"/>
      <c r="AA32" s="88"/>
      <c r="AB32" s="88"/>
      <c r="AC32" s="88"/>
      <c r="AD32" s="96"/>
      <c r="AE32" s="97"/>
      <c r="AF32" s="21"/>
    </row>
    <row r="33" spans="2:32" x14ac:dyDescent="0.2">
      <c r="B33" s="77"/>
      <c r="C33" s="2" t="s">
        <v>7</v>
      </c>
      <c r="D33" s="44"/>
      <c r="E33" s="44"/>
      <c r="F33" s="11">
        <f>SUM(G33:J33)+1289652</f>
        <v>2935568</v>
      </c>
      <c r="G33" s="11"/>
      <c r="H33" s="11"/>
      <c r="I33" s="63">
        <f>1645668-6225-252+354498-275008+420683-73448-420000</f>
        <v>1645916</v>
      </c>
      <c r="J33" s="79" t="s">
        <v>29</v>
      </c>
      <c r="K33" s="15"/>
      <c r="M33" s="21"/>
      <c r="N33" s="21"/>
      <c r="O33" s="21"/>
      <c r="P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2:32" x14ac:dyDescent="0.2">
      <c r="B34" s="77"/>
      <c r="C34" s="2">
        <v>2016</v>
      </c>
      <c r="D34" s="44"/>
      <c r="E34" s="44"/>
      <c r="F34" s="8">
        <f t="shared" si="0"/>
        <v>313878</v>
      </c>
      <c r="G34" s="8"/>
      <c r="H34" s="8"/>
      <c r="I34" s="42">
        <v>100806</v>
      </c>
      <c r="J34" s="80">
        <v>213072</v>
      </c>
      <c r="K34" s="15"/>
      <c r="M34" s="21"/>
      <c r="N34" s="21"/>
      <c r="O34" s="21"/>
      <c r="P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2:32" x14ac:dyDescent="0.2">
      <c r="B35" s="77"/>
      <c r="C35" s="2" t="s">
        <v>7</v>
      </c>
      <c r="D35" s="44"/>
      <c r="E35" s="44"/>
      <c r="F35" s="11">
        <f t="shared" si="0"/>
        <v>303251</v>
      </c>
      <c r="G35" s="11"/>
      <c r="H35" s="11"/>
      <c r="I35" s="63">
        <v>98681</v>
      </c>
      <c r="J35" s="78">
        <v>204570</v>
      </c>
      <c r="K35" s="15"/>
      <c r="M35" s="21"/>
      <c r="N35" s="21"/>
      <c r="O35" s="21"/>
      <c r="P35" s="21"/>
    </row>
    <row r="36" spans="2:32" x14ac:dyDescent="0.2">
      <c r="B36" s="22" t="s">
        <v>14</v>
      </c>
      <c r="C36" s="64" t="s">
        <v>21</v>
      </c>
      <c r="D36" s="41" t="s">
        <v>22</v>
      </c>
      <c r="E36" s="41"/>
      <c r="F36" s="41"/>
      <c r="G36" s="41"/>
      <c r="H36" s="41"/>
      <c r="I36" s="63"/>
      <c r="J36" s="78"/>
      <c r="K36" s="15"/>
      <c r="M36" s="21"/>
      <c r="N36" s="21"/>
      <c r="O36" s="21"/>
      <c r="P36" s="21"/>
    </row>
    <row r="37" spans="2:32" ht="19.5" x14ac:dyDescent="0.2">
      <c r="B37" s="47" t="s">
        <v>12</v>
      </c>
      <c r="C37" s="43" t="s">
        <v>24</v>
      </c>
      <c r="D37" s="44"/>
      <c r="E37" s="44"/>
      <c r="F37" s="8">
        <f>SUM(G37:J37)</f>
        <v>149891</v>
      </c>
      <c r="G37" s="8"/>
      <c r="H37" s="8"/>
      <c r="I37" s="42"/>
      <c r="J37" s="46">
        <f>SUM(J38:J40)</f>
        <v>149891</v>
      </c>
      <c r="K37" s="15"/>
      <c r="M37" s="21"/>
      <c r="N37" s="21"/>
      <c r="O37" s="21"/>
      <c r="P37" s="21"/>
    </row>
    <row r="38" spans="2:32" x14ac:dyDescent="0.2">
      <c r="B38" s="81"/>
      <c r="C38" s="65">
        <v>2015</v>
      </c>
      <c r="D38" s="66"/>
      <c r="E38" s="66"/>
      <c r="F38" s="16">
        <f>SUM(G38:J38)</f>
        <v>42346</v>
      </c>
      <c r="G38" s="16"/>
      <c r="H38" s="16"/>
      <c r="I38" s="67"/>
      <c r="J38" s="82">
        <v>42346</v>
      </c>
      <c r="K38" s="15"/>
      <c r="M38" s="21"/>
      <c r="N38" s="21"/>
      <c r="O38" s="21"/>
      <c r="P38" s="21"/>
    </row>
    <row r="39" spans="2:32" x14ac:dyDescent="0.2">
      <c r="B39" s="47"/>
      <c r="C39" s="68">
        <v>2016</v>
      </c>
      <c r="D39" s="44"/>
      <c r="E39" s="44"/>
      <c r="F39" s="8">
        <f>SUM(G39:J39)</f>
        <v>86370</v>
      </c>
      <c r="G39" s="8"/>
      <c r="H39" s="8"/>
      <c r="I39" s="42"/>
      <c r="J39" s="46">
        <v>86370</v>
      </c>
      <c r="K39" s="15"/>
      <c r="M39" s="21"/>
      <c r="N39" s="21"/>
      <c r="O39" s="21"/>
      <c r="P39" s="21"/>
    </row>
    <row r="40" spans="2:32" x14ac:dyDescent="0.2">
      <c r="B40" s="47"/>
      <c r="C40" s="2">
        <v>2017</v>
      </c>
      <c r="D40" s="44"/>
      <c r="E40" s="44"/>
      <c r="F40" s="8">
        <f>SUM(G40:J40)</f>
        <v>21175</v>
      </c>
      <c r="G40" s="8"/>
      <c r="H40" s="8"/>
      <c r="I40" s="42"/>
      <c r="J40" s="46">
        <v>21175</v>
      </c>
      <c r="K40" s="15"/>
      <c r="M40" s="21"/>
      <c r="N40" s="21"/>
      <c r="O40" s="21"/>
      <c r="P40" s="21"/>
    </row>
    <row r="41" spans="2:32" ht="22.5" x14ac:dyDescent="0.2">
      <c r="B41" s="45" t="s">
        <v>31</v>
      </c>
      <c r="C41" s="40" t="s">
        <v>32</v>
      </c>
      <c r="D41" s="41" t="s">
        <v>35</v>
      </c>
      <c r="E41" s="41"/>
      <c r="F41" s="41"/>
      <c r="G41" s="41"/>
      <c r="H41" s="41"/>
      <c r="I41" s="42"/>
      <c r="J41" s="46"/>
      <c r="K41" s="15"/>
      <c r="M41" s="21"/>
      <c r="N41" s="21"/>
      <c r="O41" s="21"/>
      <c r="P41" s="21"/>
    </row>
    <row r="42" spans="2:32" ht="21" customHeight="1" x14ac:dyDescent="0.2">
      <c r="B42" s="47" t="s">
        <v>33</v>
      </c>
      <c r="C42" s="43" t="s">
        <v>34</v>
      </c>
      <c r="D42" s="44"/>
      <c r="E42" s="44"/>
      <c r="F42" s="8">
        <f>SUM(G42:J42)</f>
        <v>429129</v>
      </c>
      <c r="G42" s="8"/>
      <c r="H42" s="8"/>
      <c r="I42" s="42"/>
      <c r="J42" s="46">
        <f>SUM(J43)</f>
        <v>429129</v>
      </c>
      <c r="K42" s="15"/>
      <c r="M42" s="21"/>
      <c r="N42" s="21"/>
      <c r="O42" s="21"/>
      <c r="P42" s="21"/>
    </row>
    <row r="43" spans="2:32" ht="13.5" thickBot="1" x14ac:dyDescent="0.25">
      <c r="B43" s="48"/>
      <c r="C43" s="13">
        <v>2016</v>
      </c>
      <c r="D43" s="17"/>
      <c r="E43" s="17"/>
      <c r="F43" s="49">
        <f>SUM(G43:J43)</f>
        <v>429129</v>
      </c>
      <c r="G43" s="49"/>
      <c r="H43" s="49"/>
      <c r="I43" s="50"/>
      <c r="J43" s="51">
        <v>429129</v>
      </c>
      <c r="K43" s="15"/>
      <c r="M43" s="21"/>
      <c r="N43" s="21"/>
      <c r="O43" s="21"/>
      <c r="P43" s="21"/>
    </row>
    <row r="44" spans="2:32" x14ac:dyDescent="0.2">
      <c r="B44" s="35"/>
      <c r="C44" s="3" t="s">
        <v>27</v>
      </c>
      <c r="D44" s="3"/>
      <c r="E44" s="3"/>
      <c r="F44" s="3"/>
      <c r="G44" s="3"/>
      <c r="H44" s="3"/>
      <c r="I44" s="39"/>
      <c r="J44" s="39"/>
      <c r="K44" s="15"/>
      <c r="M44" s="21"/>
      <c r="N44" s="21"/>
      <c r="O44" s="21"/>
      <c r="P44" s="21"/>
    </row>
    <row r="45" spans="2:32" x14ac:dyDescent="0.2">
      <c r="B45" s="35"/>
      <c r="C45" s="36"/>
      <c r="D45" s="37"/>
      <c r="E45" s="37"/>
      <c r="F45" s="38"/>
      <c r="G45" s="38"/>
      <c r="H45" s="38"/>
      <c r="I45" s="39"/>
      <c r="J45" s="39"/>
      <c r="K45" s="15"/>
      <c r="M45" s="21"/>
      <c r="N45" s="21"/>
      <c r="O45" s="21"/>
      <c r="P45" s="21"/>
    </row>
    <row r="46" spans="2:32" x14ac:dyDescent="0.2">
      <c r="B46" s="35"/>
      <c r="C46" s="36"/>
      <c r="D46" s="37"/>
      <c r="E46" s="37"/>
      <c r="F46" s="38"/>
      <c r="G46" s="38"/>
      <c r="H46" s="38"/>
      <c r="I46" s="39"/>
      <c r="J46" s="39"/>
      <c r="K46" s="15"/>
      <c r="M46" s="21"/>
      <c r="N46" s="21"/>
      <c r="O46" s="21"/>
      <c r="P46" s="21"/>
    </row>
    <row r="47" spans="2:32" x14ac:dyDescent="0.2">
      <c r="B47" s="35"/>
      <c r="C47" s="36"/>
      <c r="D47" s="37"/>
      <c r="E47" s="37"/>
      <c r="F47" s="38"/>
      <c r="G47" s="38"/>
      <c r="H47" s="38"/>
      <c r="I47" s="39"/>
      <c r="J47" s="39"/>
      <c r="K47" s="15"/>
      <c r="M47" s="21"/>
      <c r="N47" s="21"/>
      <c r="O47" s="21"/>
      <c r="P47" s="21"/>
    </row>
    <row r="48" spans="2:32" x14ac:dyDescent="0.2">
      <c r="B48" s="35"/>
      <c r="C48" s="36"/>
      <c r="D48" s="37"/>
      <c r="E48" s="37"/>
      <c r="F48" s="38"/>
      <c r="G48" s="38"/>
      <c r="H48" s="38"/>
      <c r="I48" s="39"/>
      <c r="J48" s="39"/>
      <c r="K48" s="15"/>
      <c r="M48" s="21"/>
      <c r="N48" s="21"/>
      <c r="O48" s="21"/>
      <c r="P48" s="21"/>
    </row>
    <row r="49" spans="1:16" x14ac:dyDescent="0.2">
      <c r="C49" s="3"/>
      <c r="D49" s="3"/>
      <c r="E49" s="3"/>
      <c r="F49" s="3"/>
      <c r="G49" s="3"/>
      <c r="H49" s="3"/>
      <c r="I49" s="34"/>
      <c r="J49" s="34"/>
      <c r="K49" s="1"/>
      <c r="L49" s="35"/>
      <c r="M49" s="35"/>
      <c r="N49" s="35"/>
      <c r="O49" s="35"/>
      <c r="P49" s="21"/>
    </row>
    <row r="50" spans="1:16" x14ac:dyDescent="0.2">
      <c r="C50" s="3"/>
      <c r="D50" s="3"/>
      <c r="E50" s="3"/>
      <c r="F50" s="3"/>
      <c r="G50" s="3"/>
      <c r="H50" s="3"/>
      <c r="I50" s="3"/>
      <c r="K50" s="15"/>
      <c r="L50" s="21"/>
      <c r="M50" s="21"/>
      <c r="N50" s="21"/>
      <c r="O50" s="21"/>
      <c r="P50" s="21"/>
    </row>
    <row r="51" spans="1:16" x14ac:dyDescent="0.2">
      <c r="K51" s="15"/>
      <c r="L51" s="21"/>
      <c r="M51" s="21"/>
      <c r="N51" s="21"/>
      <c r="O51" s="21"/>
      <c r="P51" s="21"/>
    </row>
    <row r="52" spans="1:16" x14ac:dyDescent="0.2">
      <c r="K52" s="15"/>
      <c r="M52" s="21"/>
      <c r="N52" s="21"/>
      <c r="O52" s="21"/>
      <c r="P52" s="21"/>
    </row>
    <row r="53" spans="1:16" x14ac:dyDescent="0.2">
      <c r="K53" s="15"/>
      <c r="M53" s="21"/>
      <c r="N53" s="21"/>
      <c r="O53" s="21"/>
      <c r="P53" s="21"/>
    </row>
    <row r="54" spans="1:16" x14ac:dyDescent="0.2">
      <c r="K54" s="15"/>
      <c r="M54" s="21"/>
      <c r="N54" s="21"/>
      <c r="O54" s="21"/>
      <c r="P54" s="21"/>
    </row>
    <row r="55" spans="1:16" ht="13.5" customHeight="1" x14ac:dyDescent="0.2">
      <c r="K55" s="15"/>
      <c r="M55" s="21"/>
      <c r="N55" s="21"/>
      <c r="O55" s="21"/>
      <c r="P55" s="21"/>
    </row>
    <row r="56" spans="1:16" x14ac:dyDescent="0.2">
      <c r="A56" s="14"/>
      <c r="K56" s="15"/>
      <c r="M56" s="21"/>
      <c r="N56" s="21"/>
      <c r="O56" s="21"/>
      <c r="P56" s="21"/>
    </row>
  </sheetData>
  <mergeCells count="12">
    <mergeCell ref="I12:I16"/>
    <mergeCell ref="H12:H16"/>
    <mergeCell ref="B7:L7"/>
    <mergeCell ref="B8:L8"/>
    <mergeCell ref="G12:G16"/>
    <mergeCell ref="J12:J16"/>
    <mergeCell ref="B11:B16"/>
    <mergeCell ref="C11:C16"/>
    <mergeCell ref="D11:D16"/>
    <mergeCell ref="E11:E16"/>
    <mergeCell ref="F11:F16"/>
    <mergeCell ref="G11:I11"/>
  </mergeCells>
  <phoneticPr fontId="4" type="noConversion"/>
  <pageMargins left="0.11811023622047245" right="0" top="0.51181102362204722" bottom="0.51181102362204722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wlasciwy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Bartosik</dc:creator>
  <cp:lastModifiedBy>Krzysztof</cp:lastModifiedBy>
  <cp:lastPrinted>2015-12-29T09:19:52Z</cp:lastPrinted>
  <dcterms:created xsi:type="dcterms:W3CDTF">2009-01-16T07:49:49Z</dcterms:created>
  <dcterms:modified xsi:type="dcterms:W3CDTF">2016-05-17T11:01:18Z</dcterms:modified>
</cp:coreProperties>
</file>