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rkowska\Desktop\Agnieszka\2020\Uchwały\Zarząd\październik\"/>
    </mc:Choice>
  </mc:AlternateContent>
  <xr:revisionPtr revIDLastSave="0" documentId="13_ncr:1_{050A8308-3AF7-4FA8-B0B4-1AD424CFCD6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Załącznik Nr 3" sheetId="1" r:id="rId1"/>
    <sheet name="Załącznik Nr 4" sheetId="2" r:id="rId2"/>
  </sheets>
  <calcPr calcId="181029"/>
</workbook>
</file>

<file path=xl/calcChain.xml><?xml version="1.0" encoding="utf-8"?>
<calcChain xmlns="http://schemas.openxmlformats.org/spreadsheetml/2006/main">
  <c r="L141" i="2" l="1"/>
  <c r="H141" i="2"/>
  <c r="D141" i="2"/>
  <c r="O140" i="2"/>
  <c r="N139" i="2"/>
  <c r="M139" i="2"/>
  <c r="L139" i="2"/>
  <c r="K139" i="2"/>
  <c r="J139" i="2"/>
  <c r="I139" i="2"/>
  <c r="H139" i="2"/>
  <c r="G139" i="2"/>
  <c r="G141" i="2" s="1"/>
  <c r="F139" i="2"/>
  <c r="E139" i="2"/>
  <c r="D139" i="2"/>
  <c r="C139" i="2"/>
  <c r="C141" i="2" s="1"/>
  <c r="B139" i="2"/>
  <c r="O138" i="2"/>
  <c r="N137" i="2"/>
  <c r="N141" i="2" s="1"/>
  <c r="M137" i="2"/>
  <c r="L137" i="2"/>
  <c r="K137" i="2"/>
  <c r="J137" i="2"/>
  <c r="J141" i="2" s="1"/>
  <c r="I137" i="2"/>
  <c r="I141" i="2" s="1"/>
  <c r="H137" i="2"/>
  <c r="G137" i="2"/>
  <c r="F137" i="2"/>
  <c r="F141" i="2" s="1"/>
  <c r="E137" i="2"/>
  <c r="E141" i="2" s="1"/>
  <c r="D137" i="2"/>
  <c r="C137" i="2"/>
  <c r="O137" i="2" s="1"/>
  <c r="B137" i="2"/>
  <c r="L132" i="2"/>
  <c r="K132" i="2"/>
  <c r="H132" i="2"/>
  <c r="G132" i="2"/>
  <c r="D132" i="2"/>
  <c r="C132" i="2"/>
  <c r="O131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O129" i="2"/>
  <c r="N128" i="2"/>
  <c r="M128" i="2"/>
  <c r="L128" i="2"/>
  <c r="K128" i="2"/>
  <c r="J128" i="2"/>
  <c r="J132" i="2" s="1"/>
  <c r="I128" i="2"/>
  <c r="I132" i="2" s="1"/>
  <c r="H128" i="2"/>
  <c r="G128" i="2"/>
  <c r="F128" i="2"/>
  <c r="F132" i="2" s="1"/>
  <c r="E128" i="2"/>
  <c r="E132" i="2" s="1"/>
  <c r="D128" i="2"/>
  <c r="C128" i="2"/>
  <c r="B128" i="2"/>
  <c r="M141" i="2" l="1"/>
  <c r="K141" i="2"/>
  <c r="B141" i="2"/>
  <c r="O139" i="2"/>
  <c r="M132" i="2"/>
  <c r="O130" i="2"/>
  <c r="N132" i="2"/>
  <c r="O128" i="2"/>
  <c r="B132" i="2"/>
  <c r="K205" i="1"/>
  <c r="F203" i="1"/>
  <c r="K203" i="1"/>
  <c r="C202" i="1"/>
  <c r="D202" i="1"/>
  <c r="E202" i="1"/>
  <c r="F202" i="1"/>
  <c r="H202" i="1"/>
  <c r="I202" i="1"/>
  <c r="J202" i="1"/>
  <c r="K202" i="1"/>
  <c r="O141" i="2" l="1"/>
  <c r="O132" i="2"/>
  <c r="L23" i="1"/>
  <c r="J41" i="2" l="1"/>
  <c r="G123" i="2"/>
  <c r="C123" i="2"/>
  <c r="O122" i="2"/>
  <c r="N121" i="2"/>
  <c r="N123" i="2" s="1"/>
  <c r="M121" i="2"/>
  <c r="L121" i="2"/>
  <c r="K121" i="2"/>
  <c r="K123" i="2" s="1"/>
  <c r="J121" i="2"/>
  <c r="J123" i="2" s="1"/>
  <c r="I121" i="2"/>
  <c r="H121" i="2"/>
  <c r="G121" i="2"/>
  <c r="F121" i="2"/>
  <c r="F123" i="2" s="1"/>
  <c r="E121" i="2"/>
  <c r="D121" i="2"/>
  <c r="C121" i="2"/>
  <c r="B121" i="2"/>
  <c r="O120" i="2"/>
  <c r="N119" i="2"/>
  <c r="M119" i="2"/>
  <c r="M123" i="2" s="1"/>
  <c r="L119" i="2"/>
  <c r="L123" i="2" s="1"/>
  <c r="K119" i="2"/>
  <c r="J119" i="2"/>
  <c r="I119" i="2"/>
  <c r="I123" i="2" s="1"/>
  <c r="H119" i="2"/>
  <c r="H123" i="2" s="1"/>
  <c r="G119" i="2"/>
  <c r="F119" i="2"/>
  <c r="E119" i="2"/>
  <c r="E123" i="2" s="1"/>
  <c r="D119" i="2"/>
  <c r="D123" i="2" s="1"/>
  <c r="C119" i="2"/>
  <c r="B119" i="2"/>
  <c r="J112" i="2"/>
  <c r="B112" i="2"/>
  <c r="M114" i="2"/>
  <c r="L114" i="2"/>
  <c r="I114" i="2"/>
  <c r="H114" i="2"/>
  <c r="E114" i="2"/>
  <c r="D114" i="2"/>
  <c r="O113" i="2"/>
  <c r="N112" i="2"/>
  <c r="M112" i="2"/>
  <c r="L112" i="2"/>
  <c r="K112" i="2"/>
  <c r="I112" i="2"/>
  <c r="H112" i="2"/>
  <c r="G112" i="2"/>
  <c r="F112" i="2"/>
  <c r="E112" i="2"/>
  <c r="D112" i="2"/>
  <c r="C112" i="2"/>
  <c r="O111" i="2"/>
  <c r="N110" i="2"/>
  <c r="N114" i="2" s="1"/>
  <c r="M110" i="2"/>
  <c r="L110" i="2"/>
  <c r="K110" i="2"/>
  <c r="K114" i="2" s="1"/>
  <c r="J110" i="2"/>
  <c r="J114" i="2" s="1"/>
  <c r="I110" i="2"/>
  <c r="H110" i="2"/>
  <c r="G110" i="2"/>
  <c r="G114" i="2" s="1"/>
  <c r="F110" i="2"/>
  <c r="F114" i="2" s="1"/>
  <c r="E110" i="2"/>
  <c r="D110" i="2"/>
  <c r="C110" i="2"/>
  <c r="C114" i="2" s="1"/>
  <c r="B110" i="2"/>
  <c r="F47" i="2"/>
  <c r="O121" i="2" l="1"/>
  <c r="O119" i="2"/>
  <c r="B123" i="2"/>
  <c r="O123" i="2"/>
  <c r="O112" i="2"/>
  <c r="B114" i="2"/>
  <c r="O114" i="2"/>
  <c r="O110" i="2"/>
  <c r="O205" i="1" l="1"/>
  <c r="O194" i="1"/>
  <c r="N193" i="1"/>
  <c r="M193" i="1"/>
  <c r="L193" i="1"/>
  <c r="K193" i="1"/>
  <c r="J193" i="1"/>
  <c r="I193" i="1"/>
  <c r="H193" i="1"/>
  <c r="G193" i="1"/>
  <c r="F193" i="1"/>
  <c r="E193" i="1"/>
  <c r="D193" i="1"/>
  <c r="D195" i="1" s="1"/>
  <c r="C193" i="1"/>
  <c r="B193" i="1"/>
  <c r="O192" i="1"/>
  <c r="N191" i="1"/>
  <c r="M191" i="1"/>
  <c r="L191" i="1"/>
  <c r="L195" i="1" s="1"/>
  <c r="K191" i="1"/>
  <c r="J191" i="1"/>
  <c r="J195" i="1" s="1"/>
  <c r="I191" i="1"/>
  <c r="I195" i="1" s="1"/>
  <c r="H191" i="1"/>
  <c r="H195" i="1" s="1"/>
  <c r="G191" i="1"/>
  <c r="F191" i="1"/>
  <c r="F195" i="1" s="1"/>
  <c r="E191" i="1"/>
  <c r="E195" i="1" s="1"/>
  <c r="D191" i="1"/>
  <c r="C191" i="1"/>
  <c r="B191" i="1"/>
  <c r="B195" i="1" s="1"/>
  <c r="O185" i="1"/>
  <c r="N184" i="1"/>
  <c r="M184" i="1"/>
  <c r="L184" i="1"/>
  <c r="K184" i="1"/>
  <c r="K186" i="1" s="1"/>
  <c r="J184" i="1"/>
  <c r="I184" i="1"/>
  <c r="H184" i="1"/>
  <c r="G184" i="1"/>
  <c r="G186" i="1" s="1"/>
  <c r="F184" i="1"/>
  <c r="E184" i="1"/>
  <c r="D184" i="1"/>
  <c r="C184" i="1"/>
  <c r="C186" i="1" s="1"/>
  <c r="B184" i="1"/>
  <c r="O183" i="1"/>
  <c r="N182" i="1"/>
  <c r="N186" i="1" s="1"/>
  <c r="M182" i="1"/>
  <c r="M186" i="1" s="1"/>
  <c r="L182" i="1"/>
  <c r="L186" i="1" s="1"/>
  <c r="K182" i="1"/>
  <c r="J182" i="1"/>
  <c r="J186" i="1" s="1"/>
  <c r="I182" i="1"/>
  <c r="I186" i="1" s="1"/>
  <c r="H182" i="1"/>
  <c r="H186" i="1" s="1"/>
  <c r="G182" i="1"/>
  <c r="F182" i="1"/>
  <c r="F186" i="1" s="1"/>
  <c r="E182" i="1"/>
  <c r="E186" i="1" s="1"/>
  <c r="D182" i="1"/>
  <c r="D186" i="1" s="1"/>
  <c r="C182" i="1"/>
  <c r="B182" i="1"/>
  <c r="B186" i="1" s="1"/>
  <c r="O176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C177" i="1" s="1"/>
  <c r="B175" i="1"/>
  <c r="O174" i="1"/>
  <c r="N173" i="1"/>
  <c r="M173" i="1"/>
  <c r="M177" i="1" s="1"/>
  <c r="L173" i="1"/>
  <c r="L177" i="1" s="1"/>
  <c r="K173" i="1"/>
  <c r="J173" i="1"/>
  <c r="I173" i="1"/>
  <c r="I177" i="1" s="1"/>
  <c r="H173" i="1"/>
  <c r="H177" i="1" s="1"/>
  <c r="G173" i="1"/>
  <c r="F173" i="1"/>
  <c r="E173" i="1"/>
  <c r="E177" i="1" s="1"/>
  <c r="D173" i="1"/>
  <c r="D177" i="1" s="1"/>
  <c r="C173" i="1"/>
  <c r="B173" i="1"/>
  <c r="H168" i="1"/>
  <c r="O167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O165" i="1"/>
  <c r="N164" i="1"/>
  <c r="M164" i="1"/>
  <c r="L164" i="1"/>
  <c r="L168" i="1" s="1"/>
  <c r="K164" i="1"/>
  <c r="J164" i="1"/>
  <c r="I164" i="1"/>
  <c r="H164" i="1"/>
  <c r="G164" i="1"/>
  <c r="F164" i="1"/>
  <c r="E164" i="1"/>
  <c r="D164" i="1"/>
  <c r="D168" i="1" s="1"/>
  <c r="C164" i="1"/>
  <c r="B164" i="1"/>
  <c r="O158" i="1"/>
  <c r="N157" i="1"/>
  <c r="M157" i="1"/>
  <c r="L157" i="1"/>
  <c r="K157" i="1"/>
  <c r="J157" i="1"/>
  <c r="I157" i="1"/>
  <c r="H157" i="1"/>
  <c r="G157" i="1"/>
  <c r="F157" i="1"/>
  <c r="E157" i="1"/>
  <c r="D157" i="1"/>
  <c r="D159" i="1" s="1"/>
  <c r="C157" i="1"/>
  <c r="B157" i="1"/>
  <c r="O156" i="1"/>
  <c r="N155" i="1"/>
  <c r="N159" i="1" s="1"/>
  <c r="M155" i="1"/>
  <c r="L155" i="1"/>
  <c r="L159" i="1" s="1"/>
  <c r="K155" i="1"/>
  <c r="J155" i="1"/>
  <c r="J159" i="1" s="1"/>
  <c r="I155" i="1"/>
  <c r="I159" i="1" s="1"/>
  <c r="H155" i="1"/>
  <c r="H159" i="1" s="1"/>
  <c r="G155" i="1"/>
  <c r="F155" i="1"/>
  <c r="F159" i="1" s="1"/>
  <c r="E155" i="1"/>
  <c r="E159" i="1" s="1"/>
  <c r="D155" i="1"/>
  <c r="C155" i="1"/>
  <c r="B155" i="1"/>
  <c r="B159" i="1" s="1"/>
  <c r="O149" i="1"/>
  <c r="N148" i="1"/>
  <c r="M148" i="1"/>
  <c r="L148" i="1"/>
  <c r="K148" i="1"/>
  <c r="K150" i="1" s="1"/>
  <c r="J148" i="1"/>
  <c r="I148" i="1"/>
  <c r="H148" i="1"/>
  <c r="G148" i="1"/>
  <c r="G150" i="1" s="1"/>
  <c r="F148" i="1"/>
  <c r="E148" i="1"/>
  <c r="D148" i="1"/>
  <c r="C148" i="1"/>
  <c r="C150" i="1" s="1"/>
  <c r="B148" i="1"/>
  <c r="O147" i="1"/>
  <c r="N146" i="1"/>
  <c r="N150" i="1" s="1"/>
  <c r="M146" i="1"/>
  <c r="M150" i="1" s="1"/>
  <c r="L146" i="1"/>
  <c r="L150" i="1" s="1"/>
  <c r="K146" i="1"/>
  <c r="J146" i="1"/>
  <c r="J150" i="1" s="1"/>
  <c r="I146" i="1"/>
  <c r="I150" i="1" s="1"/>
  <c r="H146" i="1"/>
  <c r="H150" i="1" s="1"/>
  <c r="G146" i="1"/>
  <c r="F146" i="1"/>
  <c r="F150" i="1" s="1"/>
  <c r="E146" i="1"/>
  <c r="E150" i="1" s="1"/>
  <c r="D146" i="1"/>
  <c r="D150" i="1" s="1"/>
  <c r="C146" i="1"/>
  <c r="B146" i="1"/>
  <c r="B150" i="1" s="1"/>
  <c r="O140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O138" i="1"/>
  <c r="N137" i="1"/>
  <c r="M137" i="1"/>
  <c r="M141" i="1" s="1"/>
  <c r="L137" i="1"/>
  <c r="L141" i="1" s="1"/>
  <c r="K137" i="1"/>
  <c r="J137" i="1"/>
  <c r="I137" i="1"/>
  <c r="I141" i="1" s="1"/>
  <c r="H137" i="1"/>
  <c r="H141" i="1" s="1"/>
  <c r="G137" i="1"/>
  <c r="F137" i="1"/>
  <c r="E137" i="1"/>
  <c r="E141" i="1" s="1"/>
  <c r="D137" i="1"/>
  <c r="D141" i="1" s="1"/>
  <c r="C137" i="1"/>
  <c r="B137" i="1"/>
  <c r="H132" i="1"/>
  <c r="O131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O129" i="1"/>
  <c r="N128" i="1"/>
  <c r="N132" i="1" s="1"/>
  <c r="M128" i="1"/>
  <c r="L128" i="1"/>
  <c r="L132" i="1" s="1"/>
  <c r="K128" i="1"/>
  <c r="J128" i="1"/>
  <c r="J132" i="1" s="1"/>
  <c r="I128" i="1"/>
  <c r="H128" i="1"/>
  <c r="G128" i="1"/>
  <c r="F128" i="1"/>
  <c r="F132" i="1" s="1"/>
  <c r="E128" i="1"/>
  <c r="D128" i="1"/>
  <c r="D132" i="1" s="1"/>
  <c r="C128" i="1"/>
  <c r="B128" i="1"/>
  <c r="B132" i="1" s="1"/>
  <c r="O122" i="1"/>
  <c r="N121" i="1"/>
  <c r="M121" i="1"/>
  <c r="L121" i="1"/>
  <c r="K121" i="1"/>
  <c r="J121" i="1"/>
  <c r="I121" i="1"/>
  <c r="H121" i="1"/>
  <c r="G121" i="1"/>
  <c r="F121" i="1"/>
  <c r="E121" i="1"/>
  <c r="D121" i="1"/>
  <c r="D123" i="1" s="1"/>
  <c r="C121" i="1"/>
  <c r="C123" i="1" s="1"/>
  <c r="B121" i="1"/>
  <c r="O120" i="1"/>
  <c r="N119" i="1"/>
  <c r="N123" i="1" s="1"/>
  <c r="M119" i="1"/>
  <c r="M123" i="1" s="1"/>
  <c r="L119" i="1"/>
  <c r="L123" i="1" s="1"/>
  <c r="K119" i="1"/>
  <c r="J119" i="1"/>
  <c r="J123" i="1" s="1"/>
  <c r="I119" i="1"/>
  <c r="I123" i="1" s="1"/>
  <c r="H119" i="1"/>
  <c r="H123" i="1" s="1"/>
  <c r="G119" i="1"/>
  <c r="F119" i="1"/>
  <c r="F123" i="1" s="1"/>
  <c r="E119" i="1"/>
  <c r="E123" i="1" s="1"/>
  <c r="D119" i="1"/>
  <c r="C119" i="1"/>
  <c r="B119" i="1"/>
  <c r="B123" i="1" s="1"/>
  <c r="O113" i="1"/>
  <c r="N112" i="1"/>
  <c r="M112" i="1"/>
  <c r="L112" i="1"/>
  <c r="K112" i="1"/>
  <c r="K114" i="1" s="1"/>
  <c r="J112" i="1"/>
  <c r="I112" i="1"/>
  <c r="H112" i="1"/>
  <c r="G112" i="1"/>
  <c r="G114" i="1" s="1"/>
  <c r="F112" i="1"/>
  <c r="E112" i="1"/>
  <c r="D112" i="1"/>
  <c r="C112" i="1"/>
  <c r="C114" i="1" s="1"/>
  <c r="B112" i="1"/>
  <c r="O111" i="1"/>
  <c r="N110" i="1"/>
  <c r="M110" i="1"/>
  <c r="M114" i="1" s="1"/>
  <c r="L110" i="1"/>
  <c r="L114" i="1" s="1"/>
  <c r="K110" i="1"/>
  <c r="J110" i="1"/>
  <c r="I110" i="1"/>
  <c r="I114" i="1" s="1"/>
  <c r="H110" i="1"/>
  <c r="H114" i="1" s="1"/>
  <c r="G110" i="1"/>
  <c r="F110" i="1"/>
  <c r="F114" i="1" s="1"/>
  <c r="E110" i="1"/>
  <c r="E114" i="1" s="1"/>
  <c r="D110" i="1"/>
  <c r="D114" i="1" s="1"/>
  <c r="C110" i="1"/>
  <c r="B110" i="1"/>
  <c r="B114" i="1" s="1"/>
  <c r="L105" i="1"/>
  <c r="O104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N101" i="1"/>
  <c r="N105" i="1" s="1"/>
  <c r="M101" i="1"/>
  <c r="L101" i="1"/>
  <c r="K101" i="1"/>
  <c r="J101" i="1"/>
  <c r="J105" i="1" s="1"/>
  <c r="I101" i="1"/>
  <c r="H101" i="1"/>
  <c r="H105" i="1" s="1"/>
  <c r="G101" i="1"/>
  <c r="F101" i="1"/>
  <c r="F105" i="1" s="1"/>
  <c r="E101" i="1"/>
  <c r="D101" i="1"/>
  <c r="C101" i="1"/>
  <c r="B101" i="1"/>
  <c r="B105" i="1" s="1"/>
  <c r="G96" i="1"/>
  <c r="O95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N92" i="1"/>
  <c r="M92" i="1"/>
  <c r="L92" i="1"/>
  <c r="L96" i="1" s="1"/>
  <c r="K92" i="1"/>
  <c r="K96" i="1" s="1"/>
  <c r="J92" i="1"/>
  <c r="I92" i="1"/>
  <c r="H92" i="1"/>
  <c r="H96" i="1" s="1"/>
  <c r="G92" i="1"/>
  <c r="F92" i="1"/>
  <c r="F96" i="1" s="1"/>
  <c r="E92" i="1"/>
  <c r="D92" i="1"/>
  <c r="D96" i="1" s="1"/>
  <c r="C92" i="1"/>
  <c r="B92" i="1"/>
  <c r="E87" i="1"/>
  <c r="O86" i="1"/>
  <c r="N85" i="1"/>
  <c r="M85" i="1"/>
  <c r="L85" i="1"/>
  <c r="L87" i="1" s="1"/>
  <c r="K85" i="1"/>
  <c r="J85" i="1"/>
  <c r="I85" i="1"/>
  <c r="H85" i="1"/>
  <c r="H87" i="1" s="1"/>
  <c r="G85" i="1"/>
  <c r="F85" i="1"/>
  <c r="E85" i="1"/>
  <c r="D85" i="1"/>
  <c r="D87" i="1" s="1"/>
  <c r="C85" i="1"/>
  <c r="B85" i="1"/>
  <c r="O84" i="1"/>
  <c r="N83" i="1"/>
  <c r="N87" i="1" s="1"/>
  <c r="M83" i="1"/>
  <c r="M87" i="1" s="1"/>
  <c r="L83" i="1"/>
  <c r="K83" i="1"/>
  <c r="K87" i="1" s="1"/>
  <c r="J83" i="1"/>
  <c r="J87" i="1" s="1"/>
  <c r="I83" i="1"/>
  <c r="I87" i="1" s="1"/>
  <c r="H83" i="1"/>
  <c r="G83" i="1"/>
  <c r="G87" i="1" s="1"/>
  <c r="F83" i="1"/>
  <c r="F87" i="1" s="1"/>
  <c r="E83" i="1"/>
  <c r="D83" i="1"/>
  <c r="C83" i="1"/>
  <c r="C87" i="1" s="1"/>
  <c r="B83" i="1"/>
  <c r="B87" i="1" s="1"/>
  <c r="O77" i="1"/>
  <c r="N76" i="1"/>
  <c r="M76" i="1"/>
  <c r="L76" i="1"/>
  <c r="K76" i="1"/>
  <c r="J76" i="1"/>
  <c r="I76" i="1"/>
  <c r="H76" i="1"/>
  <c r="H78" i="1" s="1"/>
  <c r="G76" i="1"/>
  <c r="F76" i="1"/>
  <c r="E76" i="1"/>
  <c r="D76" i="1"/>
  <c r="D78" i="1" s="1"/>
  <c r="C76" i="1"/>
  <c r="B76" i="1"/>
  <c r="O75" i="1"/>
  <c r="N74" i="1"/>
  <c r="N78" i="1" s="1"/>
  <c r="M74" i="1"/>
  <c r="M78" i="1" s="1"/>
  <c r="L74" i="1"/>
  <c r="K74" i="1"/>
  <c r="J74" i="1"/>
  <c r="J78" i="1" s="1"/>
  <c r="I74" i="1"/>
  <c r="I78" i="1" s="1"/>
  <c r="H74" i="1"/>
  <c r="G74" i="1"/>
  <c r="G78" i="1" s="1"/>
  <c r="F74" i="1"/>
  <c r="F78" i="1" s="1"/>
  <c r="E74" i="1"/>
  <c r="E78" i="1" s="1"/>
  <c r="D74" i="1"/>
  <c r="C74" i="1"/>
  <c r="B74" i="1"/>
  <c r="B78" i="1" s="1"/>
  <c r="O68" i="1"/>
  <c r="N67" i="1"/>
  <c r="M67" i="1"/>
  <c r="L67" i="1"/>
  <c r="L203" i="1" s="1"/>
  <c r="K67" i="1"/>
  <c r="J67" i="1"/>
  <c r="J203" i="1" s="1"/>
  <c r="I67" i="1"/>
  <c r="I203" i="1" s="1"/>
  <c r="H67" i="1"/>
  <c r="G67" i="1"/>
  <c r="G203" i="1" s="1"/>
  <c r="F67" i="1"/>
  <c r="E67" i="1"/>
  <c r="E203" i="1" s="1"/>
  <c r="D67" i="1"/>
  <c r="C67" i="1"/>
  <c r="C203" i="1" s="1"/>
  <c r="B67" i="1"/>
  <c r="O66" i="1"/>
  <c r="N65" i="1"/>
  <c r="M65" i="1"/>
  <c r="L65" i="1"/>
  <c r="L202" i="1" s="1"/>
  <c r="K65" i="1"/>
  <c r="J65" i="1"/>
  <c r="J69" i="1" s="1"/>
  <c r="I65" i="1"/>
  <c r="H65" i="1"/>
  <c r="G65" i="1"/>
  <c r="G69" i="1" s="1"/>
  <c r="F65" i="1"/>
  <c r="F69" i="1" s="1"/>
  <c r="E65" i="1"/>
  <c r="D65" i="1"/>
  <c r="C65" i="1"/>
  <c r="B65" i="1"/>
  <c r="O59" i="1"/>
  <c r="N58" i="1"/>
  <c r="M58" i="1"/>
  <c r="L58" i="1"/>
  <c r="K58" i="1"/>
  <c r="J58" i="1"/>
  <c r="I58" i="1"/>
  <c r="H58" i="1"/>
  <c r="H60" i="1" s="1"/>
  <c r="G58" i="1"/>
  <c r="F58" i="1"/>
  <c r="E58" i="1"/>
  <c r="D58" i="1"/>
  <c r="D60" i="1" s="1"/>
  <c r="C58" i="1"/>
  <c r="B58" i="1"/>
  <c r="O57" i="1"/>
  <c r="N56" i="1"/>
  <c r="N60" i="1" s="1"/>
  <c r="M56" i="1"/>
  <c r="M60" i="1" s="1"/>
  <c r="L56" i="1"/>
  <c r="L60" i="1" s="1"/>
  <c r="K56" i="1"/>
  <c r="J56" i="1"/>
  <c r="J60" i="1" s="1"/>
  <c r="I56" i="1"/>
  <c r="I60" i="1" s="1"/>
  <c r="H56" i="1"/>
  <c r="G56" i="1"/>
  <c r="G60" i="1" s="1"/>
  <c r="F56" i="1"/>
  <c r="F60" i="1" s="1"/>
  <c r="E56" i="1"/>
  <c r="E60" i="1" s="1"/>
  <c r="D56" i="1"/>
  <c r="C56" i="1"/>
  <c r="B56" i="1"/>
  <c r="B60" i="1" s="1"/>
  <c r="O50" i="1"/>
  <c r="N49" i="1"/>
  <c r="M49" i="1"/>
  <c r="L49" i="1"/>
  <c r="K49" i="1"/>
  <c r="J49" i="1"/>
  <c r="I49" i="1"/>
  <c r="H49" i="1"/>
  <c r="G49" i="1"/>
  <c r="F49" i="1"/>
  <c r="E49" i="1"/>
  <c r="E51" i="1" s="1"/>
  <c r="D49" i="1"/>
  <c r="C49" i="1"/>
  <c r="B49" i="1"/>
  <c r="O48" i="1"/>
  <c r="N47" i="1"/>
  <c r="M47" i="1"/>
  <c r="L47" i="1"/>
  <c r="L51" i="1" s="1"/>
  <c r="K47" i="1"/>
  <c r="K51" i="1" s="1"/>
  <c r="J47" i="1"/>
  <c r="I47" i="1"/>
  <c r="H47" i="1"/>
  <c r="H51" i="1" s="1"/>
  <c r="G47" i="1"/>
  <c r="G51" i="1" s="1"/>
  <c r="F47" i="1"/>
  <c r="E47" i="1"/>
  <c r="D47" i="1"/>
  <c r="D51" i="1" s="1"/>
  <c r="C47" i="1"/>
  <c r="O47" i="1" s="1"/>
  <c r="B47" i="1"/>
  <c r="B51" i="1" s="1"/>
  <c r="F42" i="1"/>
  <c r="O41" i="1"/>
  <c r="N40" i="1"/>
  <c r="N42" i="1" s="1"/>
  <c r="M40" i="1"/>
  <c r="M42" i="1" s="1"/>
  <c r="L40" i="1"/>
  <c r="K40" i="1"/>
  <c r="J40" i="1"/>
  <c r="J42" i="1" s="1"/>
  <c r="I40" i="1"/>
  <c r="I42" i="1" s="1"/>
  <c r="H40" i="1"/>
  <c r="G40" i="1"/>
  <c r="F40" i="1"/>
  <c r="E40" i="1"/>
  <c r="E42" i="1" s="1"/>
  <c r="D40" i="1"/>
  <c r="C40" i="1"/>
  <c r="B40" i="1"/>
  <c r="O39" i="1"/>
  <c r="N38" i="1"/>
  <c r="M38" i="1"/>
  <c r="L38" i="1"/>
  <c r="L42" i="1" s="1"/>
  <c r="K38" i="1"/>
  <c r="K42" i="1" s="1"/>
  <c r="J38" i="1"/>
  <c r="I38" i="1"/>
  <c r="H38" i="1"/>
  <c r="H42" i="1" s="1"/>
  <c r="G38" i="1"/>
  <c r="G42" i="1" s="1"/>
  <c r="F38" i="1"/>
  <c r="E38" i="1"/>
  <c r="D38" i="1"/>
  <c r="D42" i="1" s="1"/>
  <c r="C38" i="1"/>
  <c r="O38" i="1" s="1"/>
  <c r="B38" i="1"/>
  <c r="B42" i="1" s="1"/>
  <c r="F33" i="1"/>
  <c r="O32" i="1"/>
  <c r="N31" i="1"/>
  <c r="M31" i="1"/>
  <c r="L31" i="1"/>
  <c r="K31" i="1"/>
  <c r="J31" i="1"/>
  <c r="J33" i="1" s="1"/>
  <c r="I31" i="1"/>
  <c r="I33" i="1" s="1"/>
  <c r="H31" i="1"/>
  <c r="G31" i="1"/>
  <c r="F31" i="1"/>
  <c r="E31" i="1"/>
  <c r="E33" i="1" s="1"/>
  <c r="D31" i="1"/>
  <c r="C31" i="1"/>
  <c r="B31" i="1"/>
  <c r="O30" i="1"/>
  <c r="N29" i="1"/>
  <c r="N202" i="1" s="1"/>
  <c r="M29" i="1"/>
  <c r="L29" i="1"/>
  <c r="K29" i="1"/>
  <c r="K33" i="1" s="1"/>
  <c r="J29" i="1"/>
  <c r="I29" i="1"/>
  <c r="H29" i="1"/>
  <c r="H33" i="1" s="1"/>
  <c r="G29" i="1"/>
  <c r="F29" i="1"/>
  <c r="E29" i="1"/>
  <c r="D29" i="1"/>
  <c r="D33" i="1" s="1"/>
  <c r="C29" i="1"/>
  <c r="B29" i="1"/>
  <c r="F24" i="1"/>
  <c r="O23" i="1"/>
  <c r="N22" i="1"/>
  <c r="N24" i="1" s="1"/>
  <c r="M22" i="1"/>
  <c r="M24" i="1" s="1"/>
  <c r="L22" i="1"/>
  <c r="K22" i="1"/>
  <c r="J22" i="1"/>
  <c r="J24" i="1" s="1"/>
  <c r="I22" i="1"/>
  <c r="I24" i="1" s="1"/>
  <c r="H22" i="1"/>
  <c r="G22" i="1"/>
  <c r="F22" i="1"/>
  <c r="E22" i="1"/>
  <c r="E24" i="1" s="1"/>
  <c r="D22" i="1"/>
  <c r="C22" i="1"/>
  <c r="B22" i="1"/>
  <c r="O21" i="1"/>
  <c r="N20" i="1"/>
  <c r="M20" i="1"/>
  <c r="L20" i="1"/>
  <c r="K20" i="1"/>
  <c r="J20" i="1"/>
  <c r="I20" i="1"/>
  <c r="H20" i="1"/>
  <c r="H24" i="1" s="1"/>
  <c r="G20" i="1"/>
  <c r="G24" i="1" s="1"/>
  <c r="F20" i="1"/>
  <c r="E20" i="1"/>
  <c r="D20" i="1"/>
  <c r="D24" i="1" s="1"/>
  <c r="C20" i="1"/>
  <c r="C24" i="1" s="1"/>
  <c r="B20" i="1"/>
  <c r="B24" i="1" s="1"/>
  <c r="F15" i="1"/>
  <c r="O14" i="1"/>
  <c r="N13" i="1"/>
  <c r="M13" i="1"/>
  <c r="L13" i="1"/>
  <c r="K13" i="1"/>
  <c r="J13" i="1"/>
  <c r="J15" i="1" s="1"/>
  <c r="I13" i="1"/>
  <c r="H13" i="1"/>
  <c r="G13" i="1"/>
  <c r="F13" i="1"/>
  <c r="E13" i="1"/>
  <c r="D13" i="1"/>
  <c r="C13" i="1"/>
  <c r="B13" i="1"/>
  <c r="O12" i="1"/>
  <c r="N11" i="1"/>
  <c r="N15" i="1" s="1"/>
  <c r="M11" i="1"/>
  <c r="L11" i="1"/>
  <c r="K11" i="1"/>
  <c r="J11" i="1"/>
  <c r="I11" i="1"/>
  <c r="H11" i="1"/>
  <c r="G11" i="1"/>
  <c r="F11" i="1"/>
  <c r="E11" i="1"/>
  <c r="D11" i="1"/>
  <c r="C11" i="1"/>
  <c r="B11" i="1"/>
  <c r="B15" i="1" s="1"/>
  <c r="N69" i="1" l="1"/>
  <c r="B202" i="1"/>
  <c r="B204" i="1" s="1"/>
  <c r="M69" i="1"/>
  <c r="M202" i="1"/>
  <c r="O29" i="1"/>
  <c r="G33" i="1"/>
  <c r="G202" i="1"/>
  <c r="B203" i="1"/>
  <c r="B69" i="1"/>
  <c r="I69" i="1"/>
  <c r="H69" i="1"/>
  <c r="H203" i="1"/>
  <c r="E69" i="1"/>
  <c r="D105" i="1"/>
  <c r="D69" i="1"/>
  <c r="D203" i="1"/>
  <c r="B33" i="1"/>
  <c r="M33" i="1"/>
  <c r="M203" i="1"/>
  <c r="N33" i="1"/>
  <c r="N203" i="1"/>
  <c r="L24" i="1"/>
  <c r="K24" i="1"/>
  <c r="M195" i="1"/>
  <c r="N195" i="1"/>
  <c r="M159" i="1"/>
  <c r="L69" i="1"/>
  <c r="O58" i="1"/>
  <c r="L33" i="1"/>
  <c r="L78" i="1"/>
  <c r="O94" i="1"/>
  <c r="J114" i="1"/>
  <c r="N114" i="1"/>
  <c r="C141" i="1"/>
  <c r="G141" i="1"/>
  <c r="K141" i="1"/>
  <c r="G177" i="1"/>
  <c r="K177" i="1"/>
  <c r="O31" i="1"/>
  <c r="O40" i="1"/>
  <c r="I51" i="1"/>
  <c r="M51" i="1"/>
  <c r="O49" i="1"/>
  <c r="C60" i="1"/>
  <c r="K60" i="1"/>
  <c r="C69" i="1"/>
  <c r="K69" i="1"/>
  <c r="C78" i="1"/>
  <c r="K78" i="1"/>
  <c r="O78" i="1" s="1"/>
  <c r="B96" i="1"/>
  <c r="J96" i="1"/>
  <c r="N96" i="1"/>
  <c r="C105" i="1"/>
  <c r="G105" i="1"/>
  <c r="K105" i="1"/>
  <c r="E132" i="1"/>
  <c r="I132" i="1"/>
  <c r="M132" i="1"/>
  <c r="C132" i="1"/>
  <c r="G132" i="1"/>
  <c r="K132" i="1"/>
  <c r="B141" i="1"/>
  <c r="F141" i="1"/>
  <c r="O141" i="1" s="1"/>
  <c r="J141" i="1"/>
  <c r="N141" i="1"/>
  <c r="E168" i="1"/>
  <c r="I168" i="1"/>
  <c r="M168" i="1"/>
  <c r="C168" i="1"/>
  <c r="G168" i="1"/>
  <c r="K168" i="1"/>
  <c r="B177" i="1"/>
  <c r="F177" i="1"/>
  <c r="J177" i="1"/>
  <c r="N177" i="1"/>
  <c r="O177" i="1" s="1"/>
  <c r="J204" i="1"/>
  <c r="J206" i="1" s="1"/>
  <c r="G123" i="1"/>
  <c r="O123" i="1" s="1"/>
  <c r="K123" i="1"/>
  <c r="C159" i="1"/>
  <c r="G159" i="1"/>
  <c r="K159" i="1"/>
  <c r="O159" i="1" s="1"/>
  <c r="B168" i="1"/>
  <c r="F168" i="1"/>
  <c r="J168" i="1"/>
  <c r="N168" i="1"/>
  <c r="C195" i="1"/>
  <c r="G195" i="1"/>
  <c r="K195" i="1"/>
  <c r="I15" i="1"/>
  <c r="O22" i="1"/>
  <c r="O87" i="1"/>
  <c r="O83" i="1"/>
  <c r="O114" i="1"/>
  <c r="O112" i="1"/>
  <c r="O121" i="1"/>
  <c r="O132" i="1"/>
  <c r="O130" i="1"/>
  <c r="O139" i="1"/>
  <c r="O150" i="1"/>
  <c r="O148" i="1"/>
  <c r="O157" i="1"/>
  <c r="O166" i="1"/>
  <c r="O175" i="1"/>
  <c r="O186" i="1"/>
  <c r="O184" i="1"/>
  <c r="O195" i="1"/>
  <c r="O193" i="1"/>
  <c r="C15" i="1"/>
  <c r="G15" i="1"/>
  <c r="K15" i="1"/>
  <c r="O11" i="1"/>
  <c r="O24" i="1"/>
  <c r="O20" i="1"/>
  <c r="O60" i="1"/>
  <c r="O56" i="1"/>
  <c r="O67" i="1"/>
  <c r="D15" i="1"/>
  <c r="L15" i="1"/>
  <c r="M15" i="1"/>
  <c r="O65" i="1"/>
  <c r="O76" i="1"/>
  <c r="H15" i="1"/>
  <c r="E15" i="1"/>
  <c r="E204" i="1"/>
  <c r="E206" i="1" s="1"/>
  <c r="I204" i="1"/>
  <c r="I206" i="1" s="1"/>
  <c r="O74" i="1"/>
  <c r="O85" i="1"/>
  <c r="C33" i="1"/>
  <c r="C42" i="1"/>
  <c r="O42" i="1" s="1"/>
  <c r="O101" i="1"/>
  <c r="C51" i="1"/>
  <c r="O92" i="1"/>
  <c r="O13" i="1"/>
  <c r="F51" i="1"/>
  <c r="J51" i="1"/>
  <c r="N51" i="1"/>
  <c r="C96" i="1"/>
  <c r="O110" i="1"/>
  <c r="O119" i="1"/>
  <c r="O128" i="1"/>
  <c r="O137" i="1"/>
  <c r="O146" i="1"/>
  <c r="O155" i="1"/>
  <c r="O164" i="1"/>
  <c r="O173" i="1"/>
  <c r="O182" i="1"/>
  <c r="O191" i="1"/>
  <c r="E96" i="1"/>
  <c r="I96" i="1"/>
  <c r="M96" i="1"/>
  <c r="E105" i="1"/>
  <c r="I105" i="1"/>
  <c r="M105" i="1"/>
  <c r="O103" i="1"/>
  <c r="O104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O102" i="2"/>
  <c r="N101" i="2"/>
  <c r="N105" i="2" s="1"/>
  <c r="M101" i="2"/>
  <c r="L101" i="2"/>
  <c r="K101" i="2"/>
  <c r="J101" i="2"/>
  <c r="J105" i="2" s="1"/>
  <c r="I101" i="2"/>
  <c r="H101" i="2"/>
  <c r="G101" i="2"/>
  <c r="F101" i="2"/>
  <c r="E101" i="2"/>
  <c r="D101" i="2"/>
  <c r="C101" i="2"/>
  <c r="B101" i="2"/>
  <c r="M204" i="1" l="1"/>
  <c r="M206" i="1" s="1"/>
  <c r="O202" i="1"/>
  <c r="O203" i="1"/>
  <c r="O33" i="1"/>
  <c r="O168" i="1"/>
  <c r="O69" i="1"/>
  <c r="K204" i="1"/>
  <c r="K206" i="1" s="1"/>
  <c r="L204" i="1"/>
  <c r="L206" i="1" s="1"/>
  <c r="N204" i="1"/>
  <c r="N206" i="1" s="1"/>
  <c r="O105" i="1"/>
  <c r="F204" i="1"/>
  <c r="F206" i="1" s="1"/>
  <c r="D105" i="2"/>
  <c r="H105" i="2"/>
  <c r="E105" i="2"/>
  <c r="K105" i="2"/>
  <c r="O96" i="1"/>
  <c r="C204" i="1"/>
  <c r="C206" i="1" s="1"/>
  <c r="O51" i="1"/>
  <c r="H204" i="1"/>
  <c r="H206" i="1" s="1"/>
  <c r="D204" i="1"/>
  <c r="D206" i="1" s="1"/>
  <c r="G204" i="1"/>
  <c r="G206" i="1" s="1"/>
  <c r="O15" i="1"/>
  <c r="G105" i="2"/>
  <c r="B105" i="2"/>
  <c r="O101" i="2"/>
  <c r="M105" i="2"/>
  <c r="L105" i="2"/>
  <c r="I105" i="2"/>
  <c r="F105" i="2"/>
  <c r="O103" i="2"/>
  <c r="C105" i="2"/>
  <c r="O204" i="1" l="1"/>
  <c r="O206" i="1" s="1"/>
  <c r="O105" i="2"/>
  <c r="N15" i="2" l="1"/>
  <c r="N13" i="2" s="1"/>
  <c r="M15" i="2"/>
  <c r="L15" i="2"/>
  <c r="L13" i="2" s="1"/>
  <c r="K15" i="2"/>
  <c r="K13" i="2" s="1"/>
  <c r="J15" i="2"/>
  <c r="J13" i="2" s="1"/>
  <c r="I15" i="2"/>
  <c r="I13" i="2" s="1"/>
  <c r="H15" i="2"/>
  <c r="H13" i="2" s="1"/>
  <c r="G15" i="2"/>
  <c r="G13" i="2" s="1"/>
  <c r="F15" i="2"/>
  <c r="F13" i="2" s="1"/>
  <c r="E15" i="2"/>
  <c r="E13" i="2" s="1"/>
  <c r="D15" i="2"/>
  <c r="D13" i="2" s="1"/>
  <c r="C15" i="2"/>
  <c r="B15" i="2"/>
  <c r="O14" i="2"/>
  <c r="M13" i="2"/>
  <c r="B13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O41" i="2"/>
  <c r="O15" i="2" l="1"/>
  <c r="C13" i="2"/>
  <c r="O13" i="2" s="1"/>
  <c r="O11" i="2"/>
  <c r="O95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O93" i="2"/>
  <c r="N92" i="2"/>
  <c r="M92" i="2"/>
  <c r="L92" i="2"/>
  <c r="K92" i="2"/>
  <c r="J92" i="2"/>
  <c r="I92" i="2"/>
  <c r="H92" i="2"/>
  <c r="G92" i="2"/>
  <c r="F92" i="2"/>
  <c r="E92" i="2"/>
  <c r="D92" i="2"/>
  <c r="D96" i="2" s="1"/>
  <c r="C92" i="2"/>
  <c r="B92" i="2"/>
  <c r="O86" i="2"/>
  <c r="O50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O48" i="2"/>
  <c r="O47" i="2" s="1"/>
  <c r="N47" i="2"/>
  <c r="M47" i="2"/>
  <c r="L47" i="2"/>
  <c r="K47" i="2"/>
  <c r="J47" i="2"/>
  <c r="I47" i="2"/>
  <c r="I51" i="2" s="1"/>
  <c r="H47" i="2"/>
  <c r="G47" i="2"/>
  <c r="E47" i="2"/>
  <c r="E51" i="2" s="1"/>
  <c r="D47" i="2"/>
  <c r="D51" i="2" s="1"/>
  <c r="C47" i="2"/>
  <c r="B47" i="2"/>
  <c r="O23" i="2"/>
  <c r="N22" i="2"/>
  <c r="M22" i="2"/>
  <c r="M24" i="2" s="1"/>
  <c r="L22" i="2"/>
  <c r="L24" i="2" s="1"/>
  <c r="K22" i="2"/>
  <c r="J22" i="2"/>
  <c r="I22" i="2"/>
  <c r="H22" i="2"/>
  <c r="G22" i="2"/>
  <c r="F22" i="2"/>
  <c r="E22" i="2"/>
  <c r="D22" i="2"/>
  <c r="C22" i="2"/>
  <c r="B22" i="2"/>
  <c r="B24" i="2" s="1"/>
  <c r="E24" i="2"/>
  <c r="L96" i="2" l="1"/>
  <c r="H96" i="2"/>
  <c r="C96" i="2"/>
  <c r="G96" i="2"/>
  <c r="K96" i="2"/>
  <c r="B51" i="2"/>
  <c r="F51" i="2"/>
  <c r="J51" i="2"/>
  <c r="N51" i="2"/>
  <c r="E96" i="2"/>
  <c r="I96" i="2"/>
  <c r="M96" i="2"/>
  <c r="M51" i="2"/>
  <c r="L51" i="2"/>
  <c r="H51" i="2"/>
  <c r="I24" i="2"/>
  <c r="D24" i="2"/>
  <c r="C24" i="2"/>
  <c r="G24" i="2"/>
  <c r="C51" i="2"/>
  <c r="G51" i="2"/>
  <c r="K51" i="2"/>
  <c r="B96" i="2"/>
  <c r="F96" i="2"/>
  <c r="J96" i="2"/>
  <c r="N96" i="2"/>
  <c r="F24" i="2"/>
  <c r="J24" i="2"/>
  <c r="N24" i="2"/>
  <c r="O94" i="2"/>
  <c r="O92" i="2"/>
  <c r="O49" i="2"/>
  <c r="O51" i="2" s="1"/>
  <c r="H24" i="2"/>
  <c r="O22" i="2"/>
  <c r="O24" i="2" s="1"/>
  <c r="K24" i="2"/>
  <c r="O96" i="2" l="1"/>
  <c r="N85" i="2" l="1"/>
  <c r="M85" i="2"/>
  <c r="L85" i="2"/>
  <c r="K85" i="2"/>
  <c r="J85" i="2"/>
  <c r="I85" i="2"/>
  <c r="H85" i="2"/>
  <c r="G85" i="2"/>
  <c r="F85" i="2"/>
  <c r="E85" i="2"/>
  <c r="D85" i="2"/>
  <c r="C85" i="2"/>
  <c r="B85" i="2"/>
  <c r="O84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F87" i="2" l="1"/>
  <c r="J87" i="2"/>
  <c r="N87" i="2"/>
  <c r="K87" i="2"/>
  <c r="G87" i="2"/>
  <c r="C87" i="2"/>
  <c r="B87" i="2"/>
  <c r="D87" i="2"/>
  <c r="H87" i="2"/>
  <c r="L87" i="2"/>
  <c r="E87" i="2"/>
  <c r="I87" i="2"/>
  <c r="M87" i="2"/>
  <c r="O85" i="2"/>
  <c r="O83" i="2"/>
  <c r="O87" i="2" l="1"/>
  <c r="O77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O75" i="2"/>
  <c r="N74" i="2"/>
  <c r="M74" i="2"/>
  <c r="L74" i="2"/>
  <c r="K74" i="2"/>
  <c r="J74" i="2"/>
  <c r="I74" i="2"/>
  <c r="H74" i="2"/>
  <c r="G74" i="2"/>
  <c r="F74" i="2"/>
  <c r="E74" i="2"/>
  <c r="D74" i="2"/>
  <c r="C74" i="2"/>
  <c r="B74" i="2"/>
  <c r="J78" i="2" l="1"/>
  <c r="F78" i="2"/>
  <c r="N78" i="2"/>
  <c r="B78" i="2"/>
  <c r="C78" i="2"/>
  <c r="G78" i="2"/>
  <c r="K78" i="2"/>
  <c r="H78" i="2"/>
  <c r="D78" i="2"/>
  <c r="L78" i="2"/>
  <c r="E78" i="2"/>
  <c r="I78" i="2"/>
  <c r="M78" i="2"/>
  <c r="O76" i="2"/>
  <c r="O74" i="2"/>
  <c r="O78" i="2" l="1"/>
  <c r="O68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O66" i="2"/>
  <c r="N65" i="2"/>
  <c r="M65" i="2"/>
  <c r="L65" i="2"/>
  <c r="K65" i="2"/>
  <c r="J65" i="2"/>
  <c r="I65" i="2"/>
  <c r="H65" i="2"/>
  <c r="H69" i="2" s="1"/>
  <c r="G65" i="2"/>
  <c r="F65" i="2"/>
  <c r="E65" i="2"/>
  <c r="D65" i="2"/>
  <c r="D69" i="2" s="1"/>
  <c r="C65" i="2"/>
  <c r="B65" i="2"/>
  <c r="L69" i="2" l="1"/>
  <c r="C69" i="2"/>
  <c r="G69" i="2"/>
  <c r="K69" i="2"/>
  <c r="M69" i="2"/>
  <c r="E69" i="2"/>
  <c r="I69" i="2"/>
  <c r="O67" i="2"/>
  <c r="B69" i="2"/>
  <c r="F69" i="2"/>
  <c r="J69" i="2"/>
  <c r="N69" i="2"/>
  <c r="O65" i="2"/>
  <c r="O69" i="2" l="1"/>
  <c r="O59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O57" i="2"/>
  <c r="O56" i="2" s="1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C60" i="2" l="1"/>
  <c r="G60" i="2"/>
  <c r="K60" i="2"/>
  <c r="F60" i="2"/>
  <c r="J60" i="2"/>
  <c r="N60" i="2"/>
  <c r="B60" i="2"/>
  <c r="H60" i="2"/>
  <c r="D60" i="2"/>
  <c r="L60" i="2"/>
  <c r="E60" i="2"/>
  <c r="I60" i="2"/>
  <c r="M60" i="2"/>
  <c r="O58" i="2"/>
  <c r="O60" i="2" s="1"/>
  <c r="N40" i="2" l="1"/>
  <c r="M40" i="2"/>
  <c r="L40" i="2"/>
  <c r="K40" i="2"/>
  <c r="J40" i="2"/>
  <c r="I40" i="2"/>
  <c r="H40" i="2"/>
  <c r="G40" i="2"/>
  <c r="F40" i="2"/>
  <c r="E40" i="2"/>
  <c r="D40" i="2"/>
  <c r="C40" i="2"/>
  <c r="B40" i="2"/>
  <c r="O39" i="2"/>
  <c r="O38" i="2" s="1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B42" i="2" l="1"/>
  <c r="N42" i="2"/>
  <c r="F42" i="2"/>
  <c r="J42" i="2"/>
  <c r="I42" i="2"/>
  <c r="E42" i="2"/>
  <c r="M42" i="2"/>
  <c r="O40" i="2"/>
  <c r="O42" i="2" s="1"/>
  <c r="C42" i="2"/>
  <c r="G42" i="2"/>
  <c r="K42" i="2"/>
  <c r="D42" i="2"/>
  <c r="H42" i="2"/>
  <c r="L42" i="2"/>
  <c r="O32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O30" i="2"/>
  <c r="O29" i="2" s="1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F33" i="2" l="1"/>
  <c r="N33" i="2"/>
  <c r="B33" i="2"/>
  <c r="J33" i="2"/>
  <c r="O31" i="2"/>
  <c r="O33" i="2" s="1"/>
  <c r="C33" i="2"/>
  <c r="K33" i="2"/>
  <c r="H33" i="2"/>
  <c r="G33" i="2"/>
  <c r="D33" i="2"/>
  <c r="L33" i="2"/>
  <c r="E33" i="2"/>
  <c r="I33" i="2"/>
  <c r="M33" i="2"/>
  <c r="P63" i="2" l="1"/>
  <c r="P44" i="2"/>
  <c r="P79" i="2"/>
</calcChain>
</file>

<file path=xl/sharedStrings.xml><?xml version="1.0" encoding="utf-8"?>
<sst xmlns="http://schemas.openxmlformats.org/spreadsheetml/2006/main" count="849" uniqueCount="89">
  <si>
    <t>Zarządu Powiatu Zduńskowolskiego</t>
  </si>
  <si>
    <t>miesiące</t>
  </si>
  <si>
    <t>PLAN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</si>
  <si>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</si>
  <si>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</si>
  <si>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</si>
  <si>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</si>
  <si>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</si>
  <si>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</si>
  <si>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</si>
  <si>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</si>
  <si>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</si>
  <si>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</si>
  <si>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</si>
  <si>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</si>
  <si>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Nazwa zadania inwestycyjnego:</t>
  </si>
  <si>
    <t>Aktywna Dolina Rzeki Warty</t>
  </si>
  <si>
    <t>Realizator: Powiat Zduńskowolski</t>
  </si>
  <si>
    <t>Planowane dochody:</t>
  </si>
  <si>
    <t>Planowane wydatki:</t>
  </si>
  <si>
    <t>Wydatki</t>
  </si>
  <si>
    <t>Dochody - wydatki</t>
  </si>
  <si>
    <t>środki UE</t>
  </si>
  <si>
    <t>Nazwa projektu:</t>
  </si>
  <si>
    <t>Realizator: Zespół Szkół Specjalnych im. M. Grzegorzewskiej w Zduńskiej Woli</t>
  </si>
  <si>
    <t>Realizator: Zespół Szkół im. K. Kałużewskiego i J. Sylli w Zduńskiej Woli</t>
  </si>
  <si>
    <t>Realizator: Zespół Szkół Elektronicznych w Zduńskiej Woli</t>
  </si>
  <si>
    <t>Wydatki bieżące</t>
  </si>
  <si>
    <t>*</t>
  </si>
  <si>
    <t>Realizator: Zespół Szkół Rolnicze Centrum Kształcenia Ustawicznego w Wojsławicach</t>
  </si>
  <si>
    <t>środki UE i środki budżetu państwa</t>
  </si>
  <si>
    <t>Dochody - wydatki (bieżące)</t>
  </si>
  <si>
    <t>A nuż widelec</t>
  </si>
  <si>
    <t>W pole z GPS-em</t>
  </si>
  <si>
    <t>Postaw na dobry zawód - elektronik to ty</t>
  </si>
  <si>
    <t>HARMONOGRAM DOCHODÓW I WYDATKÓW ZADAŃ MAJĄTKOWYCH BUDŻETU POWIATU NA 2020 ROK</t>
  </si>
  <si>
    <t>Razem 2020</t>
  </si>
  <si>
    <t>Realizator: Powiatowy Zarząd Dróg w Zduńskiej Woli</t>
  </si>
  <si>
    <t>Modernizacja chodników i zieleńców (ul.Sieradzka, pl. Wolności, ul. Łaska)</t>
  </si>
  <si>
    <t>Miejski Obszar Funkcjonalny Zduńska Wola Karsznice- budowa łącznika z drogą ekspresową S8 na terenie powiatu zduńskowolskiego i powiatu łaskiego</t>
  </si>
  <si>
    <t>Przebudowa drogi powiatowej Nr 4922E- ul. Opiesińska w Zduńskiej Woli</t>
  </si>
  <si>
    <t>Przebudowa drogi powiatowej Nr 4909 E na odcinku Choszczewo- Krokocice- Lichawa E</t>
  </si>
  <si>
    <t>e-Powiat Zduńskowolski</t>
  </si>
  <si>
    <t>Budowa przyłącza gazowego do Zespołu Szkół Rolnicze Centrum Kształcenia Ustawicznego w Wojsławicach</t>
  </si>
  <si>
    <t>Modernizacja oczyszczalni ścieków Domu Pomocy Społecznej w Przatówku</t>
  </si>
  <si>
    <t>Realizator: Komenda Powiatowa Państwowej Straży Pożarnej w Zduńskiej Woli</t>
  </si>
  <si>
    <t>HARMONOGRAM DOCHODÓW I WYDATKÓW BUDŻETU POWIATU NA 2020 ROK w zakresie projektów "miękkich" realizowanych z udziałem środków z budżetu UE</t>
  </si>
  <si>
    <t>Od Montessori do samodzielności IV</t>
  </si>
  <si>
    <t>Rodzinka jest dobra na wszystko</t>
  </si>
  <si>
    <t>Informatyk – zawód przyszłości</t>
  </si>
  <si>
    <t>Planowane dochody bieżące:</t>
  </si>
  <si>
    <t>Przedsiębiorczy Powiat Zduńskowolski</t>
  </si>
  <si>
    <t>Mobilności zagraniczne drogą do sukcesu zawodowego</t>
  </si>
  <si>
    <t>Zdobywanie doświadczenia zawodowego za granicą</t>
  </si>
  <si>
    <t xml:space="preserve">   </t>
  </si>
  <si>
    <t>Komputery dla szkół</t>
  </si>
  <si>
    <t>Zakup ciągnika wraz z osprzętem do utrzymania ciagów pieszych i pieszo-rowerowyc</t>
  </si>
  <si>
    <t xml:space="preserve"> </t>
  </si>
  <si>
    <t>"Dokapitalizowanie Zduńskowolskiego Szpitala Powiatowego Spółka z o.o."</t>
  </si>
  <si>
    <t>"Przebudowa chodnika na ul. Piwnej na odcinku od ul. Dolnej do ul. Złotnickiego wraz z utwardzeniem placu na działce nr 210"</t>
  </si>
  <si>
    <t>"Budowa wyniesionego przejścia dla pieszych na drodze powiatowej nr 4932E -  ul. Widawska w Szadku"</t>
  </si>
  <si>
    <t>"Zakup pługu i rozsiewacza- posypywarki drogowej"</t>
  </si>
  <si>
    <t>"Przebudowa drogi powiatowej nr 4908E na odcinku Poręby- Piaski"</t>
  </si>
  <si>
    <t>"Przebudowa ciągu  dróg powiatowych ul. Łaska- ul. Świerkowa- ul. Jodłowa - ul. Staszica - ul. Spółdzielcza w Zduńskiej Woli w zakresie ulicy Łaskiej i Świerkowej"</t>
  </si>
  <si>
    <t>"Przebudowa ciągu dróg powiatowych ul. Łaska-ul. Świerkowa-ul. Jodłowa - ul. Staszica- ul. Spółdzielcza w Zduńskiej Woli w zakresie ul. Jodłowej "</t>
  </si>
  <si>
    <t>"Przebudowa ciągu dróg powiatowych ul. Łaska-ul. Świerkowa- ul. Jodłowa - ul. Staszica- ul. Spółdzielcza w Zduńskiej Woli w zakresie odcinka ul.Jodłowa- ul.Staszica"</t>
  </si>
  <si>
    <t>"Przebudowa ciągu dróg powiatowych ul. Łaska-ul. Świerkowa- ul. Jodłowa - ul. Staszica- ul. Spółdzielcza w Zduńskiej Woli w zakresie odcinka ul.Staszica- ul. Spółdzielcza"</t>
  </si>
  <si>
    <t>"Zakup samochodu lekkiego, operacyjnego- SLOp- typu SUV z napędem na cztery kola dla Komendy Powiatowej Państwowej Straży Pożarnej w Zduńskiej Woli"</t>
  </si>
  <si>
    <t>"Zakup sprzętu elektronicznego i łączności, informatycznego i w tym oprogramowania i licencji, transportowego, pływającego, uzbrojenia, techniki specjalnej, kwaterunkowego i gospodarczego, szkoleniowego i sportowego, medycznego oraz pozostałego"</t>
  </si>
  <si>
    <t>"Budowa boiska przy Zespole Szkół Zawodowych nr 1 w Zduńskiwj Woli"</t>
  </si>
  <si>
    <t>Razem dochody</t>
  </si>
  <si>
    <t>Razem wydatki:</t>
  </si>
  <si>
    <t>dochody -wydatki</t>
  </si>
  <si>
    <t>rozchody</t>
  </si>
  <si>
    <t>dochody-wydatki+rozchody</t>
  </si>
  <si>
    <t>Doskonalenie umiejętności zawodowych podczas mobilności za granicą</t>
  </si>
  <si>
    <t>Zagraniczny staż szansą na udaną karierę zawodową na zmieniającym się rynku pracy</t>
  </si>
  <si>
    <t>Realizator: Zespołu Szkół Zawodowych Nr 1  im. Obrońców Westerplatte w Zduńskiej Woli</t>
  </si>
  <si>
    <t>Realizator: Zespołu Szkół im. K. Kałużewskiego i J. Sylli w Zduńskiej Woli</t>
  </si>
  <si>
    <t>Załącznik Nr 1</t>
  </si>
  <si>
    <t>Załącznik Nr 2</t>
  </si>
  <si>
    <t xml:space="preserve">Wsparcie dzieci umieszczonych w pieczy zastępczej w okresie epidemii COVID-19 </t>
  </si>
  <si>
    <t>Realizator: Powiatowe Centrum Pomocy Rodzinie w Zduńskiej Woli</t>
  </si>
  <si>
    <t>Łódzkie pomaga - Wsparcie dla Domów Pomocy Społecznej w walce z epidemią COVID-19</t>
  </si>
  <si>
    <t>Realizator: Dom Pomocy Społecznej w Zduńskiej Woli oraz Dom Pomocy Społecznej w Przatówku</t>
  </si>
  <si>
    <t>do Uchwały Nr V/196/20</t>
  </si>
  <si>
    <t xml:space="preserve">z dnia 6 października 2020 r. </t>
  </si>
  <si>
    <t>do Uchwały Nr VI/196/20</t>
  </si>
  <si>
    <t>z dnia 6 października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</si>
</sst>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u/>
      <sz val="8"/>
      <color indexed="8"/>
      <name val="Czcionka tekstu podstawowego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Czcionka tekstu podstawowego"/>
      <charset val="238"/>
    </font>
    <font>
      <b/>
      <u/>
      <sz val="8"/>
      <color theme="1"/>
      <name val="Czcionka tekstu podstawowego"/>
      <charset val="238"/>
    </font>
    <font>
      <sz val="8"/>
      <name val="Czcionka tekstu podstawowego"/>
      <charset val="238"/>
    </font>
    <font>
      <sz val="8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Czcionka tekstu podstawowego"/>
      <charset val="238"/>
    </font>
    <font>
      <b/>
      <u/>
      <sz val="8"/>
      <name val="Czcionka tekstu podstawowego"/>
      <charset val="238"/>
    </font>
    <font>
      <b/>
      <sz val="10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9"/>
      <color indexed="8"/>
      <name val="Arial"/>
      <family val="2"/>
      <charset val="238"/>
    </font>
    <font>
      <b/>
      <u/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164" fontId="5" fillId="0" borderId="0" applyFill="0" applyBorder="0" applyAlignment="0" applyProtection="0"/>
  </cellStyleXfs>
  <cellXfs count="140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6" fillId="0" borderId="0" xfId="0" applyFont="1"/>
    <xf numFmtId="0" fontId="3" fillId="0" borderId="3" xfId="0" applyFont="1" applyBorder="1"/>
    <xf numFmtId="3" fontId="3" fillId="0" borderId="4" xfId="0" applyNumberFormat="1" applyFont="1" applyBorder="1"/>
    <xf numFmtId="3" fontId="3" fillId="0" borderId="7" xfId="0" applyNumberFormat="1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6" xfId="0" applyNumberFormat="1" applyFont="1" applyBorder="1"/>
    <xf numFmtId="0" fontId="11" fillId="0" borderId="2" xfId="0" applyFont="1" applyBorder="1"/>
    <xf numFmtId="3" fontId="11" fillId="0" borderId="1" xfId="0" applyNumberFormat="1" applyFont="1" applyBorder="1"/>
    <xf numFmtId="3" fontId="11" fillId="0" borderId="5" xfId="0" applyNumberFormat="1" applyFont="1" applyBorder="1"/>
    <xf numFmtId="3" fontId="11" fillId="0" borderId="6" xfId="0" applyNumberFormat="1" applyFont="1" applyBorder="1"/>
    <xf numFmtId="0" fontId="0" fillId="0" borderId="1" xfId="0" applyBorder="1"/>
    <xf numFmtId="0" fontId="9" fillId="2" borderId="15" xfId="0" applyFont="1" applyFill="1" applyBorder="1"/>
    <xf numFmtId="0" fontId="9" fillId="2" borderId="16" xfId="0" applyFont="1" applyFill="1" applyBorder="1"/>
    <xf numFmtId="3" fontId="3" fillId="0" borderId="17" xfId="0" applyNumberFormat="1" applyFont="1" applyBorder="1"/>
    <xf numFmtId="0" fontId="9" fillId="2" borderId="18" xfId="0" applyFont="1" applyFill="1" applyBorder="1"/>
    <xf numFmtId="0" fontId="10" fillId="0" borderId="13" xfId="0" applyFont="1" applyBorder="1"/>
    <xf numFmtId="0" fontId="3" fillId="0" borderId="22" xfId="0" applyFont="1" applyBorder="1"/>
    <xf numFmtId="3" fontId="3" fillId="0" borderId="23" xfId="0" applyNumberFormat="1" applyFont="1" applyBorder="1"/>
    <xf numFmtId="0" fontId="11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0" fillId="0" borderId="27" xfId="0" applyBorder="1"/>
    <xf numFmtId="0" fontId="17" fillId="0" borderId="2" xfId="0" applyFont="1" applyBorder="1"/>
    <xf numFmtId="3" fontId="17" fillId="0" borderId="1" xfId="0" applyNumberFormat="1" applyFont="1" applyBorder="1"/>
    <xf numFmtId="3" fontId="17" fillId="0" borderId="17" xfId="0" applyNumberFormat="1" applyFont="1" applyBorder="1"/>
    <xf numFmtId="0" fontId="12" fillId="0" borderId="2" xfId="0" applyFont="1" applyBorder="1"/>
    <xf numFmtId="3" fontId="12" fillId="0" borderId="1" xfId="0" applyNumberFormat="1" applyFont="1" applyBorder="1"/>
    <xf numFmtId="3" fontId="12" fillId="0" borderId="5" xfId="0" applyNumberFormat="1" applyFont="1" applyBorder="1"/>
    <xf numFmtId="3" fontId="12" fillId="0" borderId="24" xfId="0" applyNumberFormat="1" applyFont="1" applyBorder="1"/>
    <xf numFmtId="3" fontId="17" fillId="0" borderId="6" xfId="0" applyNumberFormat="1" applyFont="1" applyBorder="1"/>
    <xf numFmtId="0" fontId="12" fillId="0" borderId="33" xfId="0" applyFont="1" applyBorder="1"/>
    <xf numFmtId="3" fontId="12" fillId="0" borderId="34" xfId="0" applyNumberFormat="1" applyFont="1" applyBorder="1"/>
    <xf numFmtId="3" fontId="12" fillId="0" borderId="35" xfId="0" applyNumberFormat="1" applyFont="1" applyBorder="1"/>
    <xf numFmtId="3" fontId="12" fillId="0" borderId="36" xfId="0" applyNumberFormat="1" applyFont="1" applyBorder="1"/>
    <xf numFmtId="0" fontId="9" fillId="0" borderId="3" xfId="0" applyFont="1" applyBorder="1"/>
    <xf numFmtId="3" fontId="17" fillId="0" borderId="4" xfId="0" applyNumberFormat="1" applyFont="1" applyBorder="1"/>
    <xf numFmtId="3" fontId="17" fillId="0" borderId="14" xfId="0" applyNumberFormat="1" applyFont="1" applyBorder="1"/>
    <xf numFmtId="3" fontId="17" fillId="0" borderId="7" xfId="0" applyNumberFormat="1" applyFont="1" applyBorder="1"/>
    <xf numFmtId="3" fontId="0" fillId="0" borderId="0" xfId="0" applyNumberFormat="1"/>
    <xf numFmtId="0" fontId="18" fillId="0" borderId="2" xfId="0" applyFont="1" applyBorder="1"/>
    <xf numFmtId="3" fontId="18" fillId="0" borderId="1" xfId="0" applyNumberFormat="1" applyFont="1" applyBorder="1"/>
    <xf numFmtId="3" fontId="18" fillId="0" borderId="5" xfId="0" applyNumberFormat="1" applyFont="1" applyBorder="1"/>
    <xf numFmtId="3" fontId="18" fillId="0" borderId="24" xfId="0" applyNumberFormat="1" applyFont="1" applyBorder="1"/>
    <xf numFmtId="3" fontId="19" fillId="0" borderId="1" xfId="0" applyNumberFormat="1" applyFont="1" applyBorder="1"/>
    <xf numFmtId="0" fontId="20" fillId="0" borderId="0" xfId="0" applyFont="1"/>
    <xf numFmtId="0" fontId="18" fillId="0" borderId="33" xfId="0" applyFont="1" applyBorder="1"/>
    <xf numFmtId="3" fontId="18" fillId="0" borderId="34" xfId="0" applyNumberFormat="1" applyFont="1" applyBorder="1"/>
    <xf numFmtId="3" fontId="18" fillId="0" borderId="35" xfId="0" applyNumberFormat="1" applyFont="1" applyBorder="1"/>
    <xf numFmtId="3" fontId="18" fillId="0" borderId="36" xfId="0" applyNumberFormat="1" applyFont="1" applyBorder="1"/>
    <xf numFmtId="0" fontId="21" fillId="2" borderId="15" xfId="0" applyFont="1" applyFill="1" applyBorder="1"/>
    <xf numFmtId="0" fontId="21" fillId="2" borderId="16" xfId="0" applyFont="1" applyFill="1" applyBorder="1"/>
    <xf numFmtId="3" fontId="22" fillId="0" borderId="17" xfId="0" applyNumberFormat="1" applyFont="1" applyBorder="1"/>
    <xf numFmtId="0" fontId="22" fillId="0" borderId="2" xfId="0" applyFont="1" applyBorder="1"/>
    <xf numFmtId="3" fontId="22" fillId="0" borderId="1" xfId="0" applyNumberFormat="1" applyFont="1" applyBorder="1"/>
    <xf numFmtId="3" fontId="22" fillId="0" borderId="6" xfId="0" applyNumberFormat="1" applyFont="1" applyBorder="1"/>
    <xf numFmtId="3" fontId="22" fillId="0" borderId="4" xfId="0" applyNumberFormat="1" applyFont="1" applyBorder="1"/>
    <xf numFmtId="3" fontId="22" fillId="0" borderId="7" xfId="0" applyNumberFormat="1" applyFont="1" applyBorder="1"/>
    <xf numFmtId="0" fontId="20" fillId="0" borderId="27" xfId="0" applyFont="1" applyBorder="1"/>
    <xf numFmtId="0" fontId="21" fillId="0" borderId="3" xfId="0" applyFont="1" applyBorder="1"/>
    <xf numFmtId="3" fontId="24" fillId="0" borderId="1" xfId="0" applyNumberFormat="1" applyFont="1" applyBorder="1"/>
    <xf numFmtId="0" fontId="0" fillId="0" borderId="0" xfId="0" applyBorder="1"/>
    <xf numFmtId="3" fontId="22" fillId="0" borderId="14" xfId="0" applyNumberFormat="1" applyFont="1" applyBorder="1"/>
    <xf numFmtId="0" fontId="11" fillId="0" borderId="37" xfId="0" applyFont="1" applyBorder="1"/>
    <xf numFmtId="3" fontId="11" fillId="0" borderId="38" xfId="0" applyNumberFormat="1" applyFont="1" applyBorder="1"/>
    <xf numFmtId="3" fontId="11" fillId="0" borderId="39" xfId="0" applyNumberFormat="1" applyFont="1" applyBorder="1"/>
    <xf numFmtId="3" fontId="11" fillId="0" borderId="24" xfId="0" applyNumberFormat="1" applyFont="1" applyBorder="1"/>
    <xf numFmtId="0" fontId="21" fillId="2" borderId="18" xfId="0" applyFont="1" applyFill="1" applyBorder="1"/>
    <xf numFmtId="0" fontId="25" fillId="0" borderId="13" xfId="0" applyFont="1" applyBorder="1"/>
    <xf numFmtId="0" fontId="22" fillId="0" borderId="22" xfId="0" applyFont="1" applyBorder="1"/>
    <xf numFmtId="3" fontId="22" fillId="0" borderId="23" xfId="0" applyNumberFormat="1" applyFont="1" applyBorder="1"/>
    <xf numFmtId="0" fontId="18" fillId="0" borderId="2" xfId="0" applyFont="1" applyBorder="1" applyAlignment="1">
      <alignment horizontal="left" vertical="center" wrapText="1"/>
    </xf>
    <xf numFmtId="0" fontId="20" fillId="0" borderId="1" xfId="0" applyFont="1" applyBorder="1"/>
    <xf numFmtId="3" fontId="18" fillId="0" borderId="6" xfId="0" applyNumberFormat="1" applyFont="1" applyBorder="1"/>
    <xf numFmtId="0" fontId="22" fillId="0" borderId="3" xfId="0" applyFont="1" applyBorder="1"/>
    <xf numFmtId="0" fontId="16" fillId="0" borderId="0" xfId="1" applyFont="1" applyAlignment="1">
      <alignment horizontal="center"/>
    </xf>
    <xf numFmtId="0" fontId="26" fillId="0" borderId="27" xfId="0" applyFont="1" applyBorder="1"/>
    <xf numFmtId="0" fontId="0" fillId="0" borderId="27" xfId="0" applyFont="1" applyBorder="1"/>
    <xf numFmtId="0" fontId="9" fillId="3" borderId="32" xfId="0" applyFont="1" applyFill="1" applyBorder="1" applyAlignment="1">
      <alignment horizontal="center"/>
    </xf>
    <xf numFmtId="3" fontId="0" fillId="0" borderId="1" xfId="0" applyNumberFormat="1" applyBorder="1"/>
    <xf numFmtId="3" fontId="28" fillId="0" borderId="1" xfId="0" applyNumberFormat="1" applyFont="1" applyBorder="1"/>
    <xf numFmtId="0" fontId="9" fillId="3" borderId="0" xfId="0" applyFont="1" applyFill="1"/>
    <xf numFmtId="0" fontId="29" fillId="0" borderId="0" xfId="0" applyFont="1"/>
    <xf numFmtId="3" fontId="29" fillId="0" borderId="0" xfId="0" applyNumberFormat="1" applyFont="1"/>
    <xf numFmtId="0" fontId="30" fillId="0" borderId="0" xfId="0" applyFont="1"/>
    <xf numFmtId="3" fontId="30" fillId="0" borderId="0" xfId="0" applyNumberFormat="1" applyFont="1"/>
    <xf numFmtId="0" fontId="31" fillId="0" borderId="0" xfId="0" applyFont="1"/>
    <xf numFmtId="3" fontId="27" fillId="0" borderId="0" xfId="0" applyNumberFormat="1" applyFont="1"/>
    <xf numFmtId="0" fontId="27" fillId="0" borderId="0" xfId="0" applyFont="1"/>
    <xf numFmtId="4" fontId="27" fillId="0" borderId="0" xfId="0" applyNumberFormat="1" applyFont="1"/>
    <xf numFmtId="0" fontId="27" fillId="0" borderId="0" xfId="0" applyFont="1" applyAlignment="1">
      <alignment wrapText="1"/>
    </xf>
    <xf numFmtId="4" fontId="0" fillId="0" borderId="0" xfId="0" applyNumberFormat="1" applyAlignment="1">
      <alignment wrapText="1"/>
    </xf>
    <xf numFmtId="4" fontId="32" fillId="0" borderId="0" xfId="0" applyNumberFormat="1" applyFont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8" xfId="0" applyFont="1" applyBorder="1"/>
    <xf numFmtId="0" fontId="9" fillId="0" borderId="9" xfId="0" applyFont="1" applyBorder="1"/>
    <xf numFmtId="0" fontId="12" fillId="0" borderId="9" xfId="0" applyFont="1" applyBorder="1"/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21" fillId="0" borderId="8" xfId="0" applyFont="1" applyBorder="1"/>
    <xf numFmtId="0" fontId="21" fillId="0" borderId="9" xfId="0" applyFont="1" applyBorder="1"/>
    <xf numFmtId="0" fontId="18" fillId="0" borderId="9" xfId="0" applyFont="1" applyBorder="1"/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1" fillId="0" borderId="22" xfId="0" applyFont="1" applyFill="1" applyBorder="1" applyAlignment="1"/>
    <xf numFmtId="0" fontId="21" fillId="0" borderId="23" xfId="0" applyFont="1" applyFill="1" applyBorder="1" applyAlignment="1"/>
    <xf numFmtId="0" fontId="18" fillId="0" borderId="23" xfId="0" applyFont="1" applyFill="1" applyBorder="1" applyAlignment="1"/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12" fillId="0" borderId="23" xfId="0" applyFont="1" applyFill="1" applyBorder="1" applyAlignment="1"/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5">
    <cellStyle name="Dziesiętny 2" xfId="4" xr:uid="{00000000-0005-0000-0000-000000000000}"/>
    <cellStyle name="Excel Built-in 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07"/>
  <sheetViews>
    <sheetView workbookViewId="0">
      <selection activeCell="A6" sqref="A6:O6"/>
    </sheetView>
  </sheetViews>
  <sheetFormatPr defaultRowHeight="15"/>
  <cols>
    <col min="1" max="1" width="21.85546875" customWidth="1"/>
    <col min="2" max="2" width="9.85546875" bestFit="1" customWidth="1"/>
    <col min="3" max="3" width="10.7109375" customWidth="1"/>
    <col min="4" max="4" width="11.42578125" customWidth="1"/>
    <col min="5" max="5" width="13" customWidth="1"/>
    <col min="6" max="6" width="11.7109375" customWidth="1"/>
    <col min="7" max="7" width="11.42578125" customWidth="1"/>
    <col min="8" max="8" width="11.28515625" customWidth="1"/>
    <col min="9" max="9" width="11" customWidth="1"/>
    <col min="10" max="10" width="10.140625" bestFit="1" customWidth="1"/>
    <col min="11" max="11" width="12.42578125" customWidth="1"/>
    <col min="12" max="12" width="13.42578125" customWidth="1"/>
    <col min="13" max="13" width="11.28515625" customWidth="1"/>
    <col min="14" max="14" width="13.28515625" customWidth="1"/>
    <col min="15" max="15" width="14.85546875" customWidth="1"/>
  </cols>
  <sheetData>
    <row r="1" spans="1:16" s="1" customForma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4" t="s">
        <v>79</v>
      </c>
      <c r="N1" s="2"/>
      <c r="O1" s="2"/>
    </row>
    <row r="2" spans="1:16" s="1" customForma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85</v>
      </c>
      <c r="N2" s="2"/>
      <c r="O2" s="2"/>
      <c r="P2" s="3"/>
    </row>
    <row r="3" spans="1:16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 t="s">
        <v>0</v>
      </c>
      <c r="N3" s="2"/>
      <c r="O3" s="2"/>
      <c r="P3" s="3"/>
    </row>
    <row r="4" spans="1:16" s="1" customForma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 t="s">
        <v>86</v>
      </c>
      <c r="N4" s="2"/>
      <c r="O4" s="2"/>
      <c r="P4" s="3"/>
    </row>
    <row r="5" spans="1:16" s="1" customForma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ht="15.75" thickBot="1">
      <c r="A6" s="108" t="s">
        <v>35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6" ht="15.75" thickBot="1">
      <c r="A7" s="16" t="s">
        <v>1</v>
      </c>
      <c r="B7" s="17" t="s">
        <v>2</v>
      </c>
      <c r="C7" s="17" t="s">
        <v>3</v>
      </c>
      <c r="D7" s="17" t="s">
        <v>4</v>
      </c>
      <c r="E7" s="17" t="s">
        <v>5</v>
      </c>
      <c r="F7" s="17" t="s">
        <v>6</v>
      </c>
      <c r="G7" s="17" t="s">
        <v>7</v>
      </c>
      <c r="H7" s="17" t="s">
        <v>8</v>
      </c>
      <c r="I7" s="17" t="s">
        <v>9</v>
      </c>
      <c r="J7" s="17" t="s">
        <v>10</v>
      </c>
      <c r="K7" s="17" t="s">
        <v>11</v>
      </c>
      <c r="L7" s="17" t="s">
        <v>12</v>
      </c>
      <c r="M7" s="17" t="s">
        <v>13</v>
      </c>
      <c r="N7" s="17" t="s">
        <v>14</v>
      </c>
      <c r="O7" s="19" t="s">
        <v>36</v>
      </c>
    </row>
    <row r="8" spans="1:16" ht="15.75" thickBot="1">
      <c r="A8" s="102" t="s">
        <v>15</v>
      </c>
      <c r="B8" s="103"/>
      <c r="C8" s="103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20"/>
    </row>
    <row r="9" spans="1:16" ht="15" customHeight="1">
      <c r="A9" s="105" t="s">
        <v>56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1:16" ht="15.75" customHeight="1" thickBot="1">
      <c r="A10" s="99" t="s">
        <v>37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1"/>
    </row>
    <row r="11" spans="1:16">
      <c r="A11" s="21" t="s">
        <v>18</v>
      </c>
      <c r="B11" s="22">
        <f>SUM(B12)</f>
        <v>0</v>
      </c>
      <c r="C11" s="22">
        <f t="shared" ref="C11:N11" si="0">SUM(C12)</f>
        <v>0</v>
      </c>
      <c r="D11" s="22">
        <f t="shared" si="0"/>
        <v>0</v>
      </c>
      <c r="E11" s="22">
        <f t="shared" si="0"/>
        <v>0</v>
      </c>
      <c r="F11" s="22">
        <f t="shared" si="0"/>
        <v>0</v>
      </c>
      <c r="G11" s="22">
        <f t="shared" si="0"/>
        <v>0</v>
      </c>
      <c r="H11" s="22">
        <f t="shared" si="0"/>
        <v>0</v>
      </c>
      <c r="I11" s="22">
        <f t="shared" si="0"/>
        <v>0</v>
      </c>
      <c r="J11" s="22">
        <f t="shared" si="0"/>
        <v>0</v>
      </c>
      <c r="K11" s="22">
        <f t="shared" si="0"/>
        <v>0</v>
      </c>
      <c r="L11" s="22">
        <f t="shared" si="0"/>
        <v>0</v>
      </c>
      <c r="M11" s="22">
        <f t="shared" si="0"/>
        <v>0</v>
      </c>
      <c r="N11" s="22">
        <f t="shared" si="0"/>
        <v>0</v>
      </c>
      <c r="O11" s="18">
        <f>SUM(C11:N11)</f>
        <v>0</v>
      </c>
    </row>
    <row r="12" spans="1:16" ht="24.95" customHeight="1">
      <c r="A12" s="23"/>
      <c r="B12" s="12"/>
      <c r="C12" s="12"/>
      <c r="D12" s="12"/>
      <c r="E12" s="12"/>
      <c r="F12" s="12"/>
      <c r="G12" s="12"/>
      <c r="H12" s="15"/>
      <c r="I12" s="12"/>
      <c r="J12" s="15"/>
      <c r="K12" s="12"/>
      <c r="L12" s="12"/>
      <c r="M12" s="12"/>
      <c r="N12" s="13"/>
      <c r="O12" s="14">
        <f>SUM(C12:N12)</f>
        <v>0</v>
      </c>
    </row>
    <row r="13" spans="1:16">
      <c r="A13" s="8" t="s">
        <v>19</v>
      </c>
      <c r="B13" s="9">
        <f>SUM(B14)</f>
        <v>288804</v>
      </c>
      <c r="C13" s="9">
        <f t="shared" ref="C13:N13" si="1">SUM(C14)</f>
        <v>0</v>
      </c>
      <c r="D13" s="9">
        <f t="shared" si="1"/>
        <v>0</v>
      </c>
      <c r="E13" s="9">
        <f t="shared" si="1"/>
        <v>0</v>
      </c>
      <c r="F13" s="9">
        <f t="shared" si="1"/>
        <v>0</v>
      </c>
      <c r="G13" s="9">
        <f t="shared" si="1"/>
        <v>288804</v>
      </c>
      <c r="H13" s="9">
        <f t="shared" si="1"/>
        <v>0</v>
      </c>
      <c r="I13" s="9">
        <f t="shared" si="1"/>
        <v>0</v>
      </c>
      <c r="J13" s="9">
        <f t="shared" si="1"/>
        <v>0</v>
      </c>
      <c r="K13" s="9">
        <f t="shared" si="1"/>
        <v>0</v>
      </c>
      <c r="L13" s="9">
        <f t="shared" si="1"/>
        <v>0</v>
      </c>
      <c r="M13" s="9">
        <f t="shared" si="1"/>
        <v>0</v>
      </c>
      <c r="N13" s="9">
        <f t="shared" si="1"/>
        <v>0</v>
      </c>
      <c r="O13" s="10">
        <f>SUM(C13:N13)</f>
        <v>288804</v>
      </c>
    </row>
    <row r="14" spans="1:16" ht="24.95" customHeight="1">
      <c r="A14" s="11" t="s">
        <v>20</v>
      </c>
      <c r="B14" s="12">
        <v>288804</v>
      </c>
      <c r="C14" s="12"/>
      <c r="D14" s="12"/>
      <c r="E14" s="12"/>
      <c r="F14" s="12"/>
      <c r="G14" s="12">
        <v>288804</v>
      </c>
      <c r="H14" s="15"/>
      <c r="I14" s="12"/>
      <c r="J14" s="50"/>
      <c r="K14" s="12"/>
      <c r="L14" s="12"/>
      <c r="M14" s="12"/>
      <c r="N14" s="13"/>
      <c r="O14" s="14">
        <f>SUM(C14:N14)</f>
        <v>288804</v>
      </c>
    </row>
    <row r="15" spans="1:16" ht="15.75" customHeight="1" thickBot="1">
      <c r="A15" s="5" t="s">
        <v>21</v>
      </c>
      <c r="B15" s="6">
        <f>SUM(B11-B13)</f>
        <v>-288804</v>
      </c>
      <c r="C15" s="6">
        <f t="shared" ref="C15:N15" si="2">SUM(C11-C13)</f>
        <v>0</v>
      </c>
      <c r="D15" s="6">
        <f t="shared" si="2"/>
        <v>0</v>
      </c>
      <c r="E15" s="6">
        <f t="shared" si="2"/>
        <v>0</v>
      </c>
      <c r="F15" s="6">
        <f t="shared" si="2"/>
        <v>0</v>
      </c>
      <c r="G15" s="6">
        <f t="shared" si="2"/>
        <v>-288804</v>
      </c>
      <c r="H15" s="6">
        <f t="shared" si="2"/>
        <v>0</v>
      </c>
      <c r="I15" s="6">
        <f t="shared" si="2"/>
        <v>0</v>
      </c>
      <c r="J15" s="6">
        <f t="shared" si="2"/>
        <v>0</v>
      </c>
      <c r="K15" s="6">
        <f t="shared" si="2"/>
        <v>0</v>
      </c>
      <c r="L15" s="6">
        <f t="shared" si="2"/>
        <v>0</v>
      </c>
      <c r="M15" s="6">
        <f t="shared" si="2"/>
        <v>0</v>
      </c>
      <c r="N15" s="6">
        <f t="shared" si="2"/>
        <v>0</v>
      </c>
      <c r="O15" s="7">
        <f>SUM(C15:N15)</f>
        <v>-288804</v>
      </c>
    </row>
    <row r="16" spans="1:16" ht="15.75" customHeight="1" thickBot="1">
      <c r="A16" s="16" t="s">
        <v>1</v>
      </c>
      <c r="B16" s="17" t="s">
        <v>2</v>
      </c>
      <c r="C16" s="17" t="s">
        <v>3</v>
      </c>
      <c r="D16" s="17" t="s">
        <v>4</v>
      </c>
      <c r="E16" s="17" t="s">
        <v>5</v>
      </c>
      <c r="F16" s="17" t="s">
        <v>6</v>
      </c>
      <c r="G16" s="17" t="s">
        <v>7</v>
      </c>
      <c r="H16" s="17" t="s">
        <v>8</v>
      </c>
      <c r="I16" s="17" t="s">
        <v>9</v>
      </c>
      <c r="J16" s="17" t="s">
        <v>10</v>
      </c>
      <c r="K16" s="17" t="s">
        <v>11</v>
      </c>
      <c r="L16" s="17" t="s">
        <v>12</v>
      </c>
      <c r="M16" s="17" t="s">
        <v>13</v>
      </c>
      <c r="N16" s="17" t="s">
        <v>14</v>
      </c>
      <c r="O16" s="19" t="s">
        <v>36</v>
      </c>
    </row>
    <row r="17" spans="1:15" ht="15.75" thickBot="1">
      <c r="A17" s="102" t="s">
        <v>15</v>
      </c>
      <c r="B17" s="103"/>
      <c r="C17" s="103"/>
      <c r="D17" s="103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20"/>
    </row>
    <row r="18" spans="1:15" ht="15" customHeight="1">
      <c r="A18" s="105" t="s">
        <v>38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7"/>
    </row>
    <row r="19" spans="1:15" ht="15.75" customHeight="1" thickBot="1">
      <c r="A19" s="99" t="s">
        <v>37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1"/>
    </row>
    <row r="20" spans="1:15">
      <c r="A20" s="21" t="s">
        <v>18</v>
      </c>
      <c r="B20" s="22">
        <f t="shared" ref="B20:N20" si="3">SUM(B21:B21)</f>
        <v>150000</v>
      </c>
      <c r="C20" s="22">
        <f t="shared" si="3"/>
        <v>0</v>
      </c>
      <c r="D20" s="22">
        <f t="shared" si="3"/>
        <v>0</v>
      </c>
      <c r="E20" s="22">
        <f t="shared" si="3"/>
        <v>0</v>
      </c>
      <c r="F20" s="22">
        <f t="shared" si="3"/>
        <v>0</v>
      </c>
      <c r="G20" s="22">
        <f t="shared" si="3"/>
        <v>0</v>
      </c>
      <c r="H20" s="22">
        <f t="shared" si="3"/>
        <v>0</v>
      </c>
      <c r="I20" s="22">
        <f t="shared" si="3"/>
        <v>0</v>
      </c>
      <c r="J20" s="22">
        <f t="shared" si="3"/>
        <v>0</v>
      </c>
      <c r="K20" s="22">
        <f t="shared" si="3"/>
        <v>0</v>
      </c>
      <c r="L20" s="22">
        <f t="shared" si="3"/>
        <v>150000</v>
      </c>
      <c r="M20" s="22">
        <f t="shared" si="3"/>
        <v>0</v>
      </c>
      <c r="N20" s="22">
        <f t="shared" si="3"/>
        <v>0</v>
      </c>
      <c r="O20" s="18">
        <f>SUM(C20:N20)</f>
        <v>150000</v>
      </c>
    </row>
    <row r="21" spans="1:15">
      <c r="A21" s="69"/>
      <c r="B21" s="70">
        <v>150000</v>
      </c>
      <c r="C21" s="70"/>
      <c r="D21" s="70"/>
      <c r="E21" s="70"/>
      <c r="F21" s="70">
        <v>0</v>
      </c>
      <c r="G21" s="70"/>
      <c r="H21" s="70"/>
      <c r="I21" s="70"/>
      <c r="J21" s="70"/>
      <c r="K21" s="70"/>
      <c r="L21" s="70">
        <v>150000</v>
      </c>
      <c r="M21" s="70"/>
      <c r="N21" s="71"/>
      <c r="O21" s="72">
        <f>SUM(C21:N21)</f>
        <v>150000</v>
      </c>
    </row>
    <row r="22" spans="1:15">
      <c r="A22" s="8" t="s">
        <v>19</v>
      </c>
      <c r="B22" s="9">
        <f>SUM(B23)</f>
        <v>234200</v>
      </c>
      <c r="C22" s="9">
        <f t="shared" ref="C22:N22" si="4">SUM(C23)</f>
        <v>0</v>
      </c>
      <c r="D22" s="9">
        <f t="shared" si="4"/>
        <v>0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60024</v>
      </c>
      <c r="J22" s="9">
        <f t="shared" si="4"/>
        <v>0</v>
      </c>
      <c r="K22" s="9">
        <f t="shared" si="4"/>
        <v>0</v>
      </c>
      <c r="L22" s="9">
        <f t="shared" si="4"/>
        <v>174176</v>
      </c>
      <c r="M22" s="9">
        <f t="shared" si="4"/>
        <v>0</v>
      </c>
      <c r="N22" s="9">
        <f t="shared" si="4"/>
        <v>0</v>
      </c>
      <c r="O22" s="10">
        <f>SUM(C22:N22)</f>
        <v>234200</v>
      </c>
    </row>
    <row r="23" spans="1:15">
      <c r="A23" s="11" t="s">
        <v>20</v>
      </c>
      <c r="B23" s="12">
        <v>234200</v>
      </c>
      <c r="C23" s="12"/>
      <c r="D23" s="12"/>
      <c r="E23" s="12"/>
      <c r="F23" s="12"/>
      <c r="G23" s="12"/>
      <c r="H23" s="15"/>
      <c r="I23" s="12">
        <v>60024</v>
      </c>
      <c r="J23" s="50"/>
      <c r="K23" s="12"/>
      <c r="L23" s="12">
        <f>174137+39</f>
        <v>174176</v>
      </c>
      <c r="M23" s="12"/>
      <c r="N23" s="13"/>
      <c r="O23" s="14">
        <f>SUM(C23:N23)</f>
        <v>234200</v>
      </c>
    </row>
    <row r="24" spans="1:15" ht="15.75" thickBot="1">
      <c r="A24" s="5" t="s">
        <v>21</v>
      </c>
      <c r="B24" s="6">
        <f t="shared" ref="B24:N24" si="5">SUM(B20-B22)</f>
        <v>-84200</v>
      </c>
      <c r="C24" s="6">
        <f t="shared" si="5"/>
        <v>0</v>
      </c>
      <c r="D24" s="6">
        <f t="shared" si="5"/>
        <v>0</v>
      </c>
      <c r="E24" s="6">
        <f t="shared" si="5"/>
        <v>0</v>
      </c>
      <c r="F24" s="6">
        <f t="shared" si="5"/>
        <v>0</v>
      </c>
      <c r="G24" s="6">
        <f t="shared" si="5"/>
        <v>0</v>
      </c>
      <c r="H24" s="6">
        <f t="shared" si="5"/>
        <v>0</v>
      </c>
      <c r="I24" s="6">
        <f t="shared" si="5"/>
        <v>-60024</v>
      </c>
      <c r="J24" s="6">
        <f t="shared" si="5"/>
        <v>0</v>
      </c>
      <c r="K24" s="6">
        <f t="shared" si="5"/>
        <v>0</v>
      </c>
      <c r="L24" s="6">
        <f t="shared" si="5"/>
        <v>-24176</v>
      </c>
      <c r="M24" s="6">
        <f t="shared" si="5"/>
        <v>0</v>
      </c>
      <c r="N24" s="6">
        <f t="shared" si="5"/>
        <v>0</v>
      </c>
      <c r="O24" s="7">
        <f>SUM(C24:N24)</f>
        <v>-84200</v>
      </c>
    </row>
    <row r="25" spans="1:15" ht="15.75" thickBot="1">
      <c r="A25" s="56" t="s">
        <v>1</v>
      </c>
      <c r="B25" s="57" t="s">
        <v>2</v>
      </c>
      <c r="C25" s="57" t="s">
        <v>3</v>
      </c>
      <c r="D25" s="57" t="s">
        <v>4</v>
      </c>
      <c r="E25" s="57" t="s">
        <v>5</v>
      </c>
      <c r="F25" s="57" t="s">
        <v>6</v>
      </c>
      <c r="G25" s="57" t="s">
        <v>7</v>
      </c>
      <c r="H25" s="57" t="s">
        <v>8</v>
      </c>
      <c r="I25" s="57" t="s">
        <v>9</v>
      </c>
      <c r="J25" s="57" t="s">
        <v>10</v>
      </c>
      <c r="K25" s="57" t="s">
        <v>11</v>
      </c>
      <c r="L25" s="57" t="s">
        <v>12</v>
      </c>
      <c r="M25" s="57" t="s">
        <v>13</v>
      </c>
      <c r="N25" s="57" t="s">
        <v>14</v>
      </c>
      <c r="O25" s="73" t="s">
        <v>36</v>
      </c>
    </row>
    <row r="26" spans="1:15" ht="15.75" thickBot="1">
      <c r="A26" s="109" t="s">
        <v>15</v>
      </c>
      <c r="B26" s="110"/>
      <c r="C26" s="110"/>
      <c r="D26" s="110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74"/>
    </row>
    <row r="27" spans="1:15" ht="15" customHeight="1">
      <c r="A27" s="112" t="s">
        <v>39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4"/>
    </row>
    <row r="28" spans="1:15" s="2" customFormat="1" ht="15.75" customHeight="1" thickBot="1">
      <c r="A28" s="115" t="s">
        <v>17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</row>
    <row r="29" spans="1:15" s="2" customFormat="1">
      <c r="A29" s="75" t="s">
        <v>18</v>
      </c>
      <c r="B29" s="76">
        <f>SUM(B30)</f>
        <v>3814920</v>
      </c>
      <c r="C29" s="76">
        <f t="shared" ref="C29:N29" si="6">SUM(C30)</f>
        <v>0</v>
      </c>
      <c r="D29" s="76">
        <f t="shared" si="6"/>
        <v>0</v>
      </c>
      <c r="E29" s="76">
        <f t="shared" si="6"/>
        <v>0</v>
      </c>
      <c r="F29" s="76">
        <f t="shared" si="6"/>
        <v>0</v>
      </c>
      <c r="G29" s="76">
        <f t="shared" si="6"/>
        <v>3443338.41</v>
      </c>
      <c r="H29" s="76">
        <f t="shared" si="6"/>
        <v>0</v>
      </c>
      <c r="I29" s="76">
        <f t="shared" si="6"/>
        <v>0</v>
      </c>
      <c r="J29" s="76">
        <f t="shared" si="6"/>
        <v>0</v>
      </c>
      <c r="K29" s="76">
        <f t="shared" si="6"/>
        <v>0</v>
      </c>
      <c r="L29" s="76">
        <f t="shared" si="6"/>
        <v>0</v>
      </c>
      <c r="M29" s="76">
        <f t="shared" si="6"/>
        <v>358086</v>
      </c>
      <c r="N29" s="76">
        <f t="shared" si="6"/>
        <v>13495.59</v>
      </c>
      <c r="O29" s="58">
        <f>SUM(C29:N29)</f>
        <v>3814920</v>
      </c>
    </row>
    <row r="30" spans="1:15" s="2" customFormat="1">
      <c r="A30" s="77"/>
      <c r="B30" s="47">
        <v>3814920</v>
      </c>
      <c r="C30" s="47"/>
      <c r="D30" s="47"/>
      <c r="E30" s="47"/>
      <c r="F30" s="47"/>
      <c r="G30" s="47">
        <v>3443338.41</v>
      </c>
      <c r="H30" s="78"/>
      <c r="I30" s="47"/>
      <c r="J30" s="78"/>
      <c r="K30" s="47"/>
      <c r="L30" s="47"/>
      <c r="M30" s="47">
        <v>358086</v>
      </c>
      <c r="N30" s="48">
        <v>13495.59</v>
      </c>
      <c r="O30" s="79">
        <f>SUM(C30:N30)</f>
        <v>3814920</v>
      </c>
    </row>
    <row r="31" spans="1:15" s="2" customFormat="1">
      <c r="A31" s="59" t="s">
        <v>19</v>
      </c>
      <c r="B31" s="60">
        <f>SUM(B32)</f>
        <v>1520270</v>
      </c>
      <c r="C31" s="60">
        <f t="shared" ref="C31:N31" si="7">SUM(C32)</f>
        <v>0</v>
      </c>
      <c r="D31" s="60">
        <f t="shared" si="7"/>
        <v>0</v>
      </c>
      <c r="E31" s="60">
        <f t="shared" si="7"/>
        <v>0</v>
      </c>
      <c r="F31" s="60">
        <f t="shared" si="7"/>
        <v>0</v>
      </c>
      <c r="G31" s="60">
        <f t="shared" si="7"/>
        <v>0</v>
      </c>
      <c r="H31" s="60">
        <f t="shared" si="7"/>
        <v>0</v>
      </c>
      <c r="I31" s="60">
        <f t="shared" si="7"/>
        <v>0</v>
      </c>
      <c r="J31" s="60">
        <f t="shared" si="7"/>
        <v>0</v>
      </c>
      <c r="K31" s="60">
        <f t="shared" si="7"/>
        <v>0</v>
      </c>
      <c r="L31" s="60">
        <f t="shared" si="7"/>
        <v>0</v>
      </c>
      <c r="M31" s="60">
        <f t="shared" si="7"/>
        <v>716762</v>
      </c>
      <c r="N31" s="60">
        <f t="shared" si="7"/>
        <v>803508</v>
      </c>
      <c r="O31" s="61">
        <f>SUM(C31:N31)</f>
        <v>1520270</v>
      </c>
    </row>
    <row r="32" spans="1:15" s="2" customFormat="1">
      <c r="A32" s="46" t="s">
        <v>20</v>
      </c>
      <c r="B32" s="47">
        <v>1520270</v>
      </c>
      <c r="C32" s="47"/>
      <c r="D32" s="47"/>
      <c r="E32" s="47"/>
      <c r="F32" s="47"/>
      <c r="G32" s="47"/>
      <c r="H32" s="47"/>
      <c r="I32" s="47"/>
      <c r="J32" s="78"/>
      <c r="K32" s="47"/>
      <c r="L32" s="47"/>
      <c r="M32" s="47">
        <v>716762</v>
      </c>
      <c r="N32" s="48">
        <v>803508</v>
      </c>
      <c r="O32" s="79">
        <f>SUM(C32:N32)</f>
        <v>1520270</v>
      </c>
    </row>
    <row r="33" spans="1:15" s="2" customFormat="1" ht="15.75" thickBot="1">
      <c r="A33" s="80" t="s">
        <v>21</v>
      </c>
      <c r="B33" s="62">
        <f>SUM(B29-B31)</f>
        <v>2294650</v>
      </c>
      <c r="C33" s="62">
        <f t="shared" ref="C33:N33" si="8">SUM(C29-C31)</f>
        <v>0</v>
      </c>
      <c r="D33" s="62">
        <f t="shared" si="8"/>
        <v>0</v>
      </c>
      <c r="E33" s="62">
        <f t="shared" si="8"/>
        <v>0</v>
      </c>
      <c r="F33" s="62">
        <f t="shared" si="8"/>
        <v>0</v>
      </c>
      <c r="G33" s="62">
        <f t="shared" si="8"/>
        <v>3443338.41</v>
      </c>
      <c r="H33" s="62">
        <f t="shared" si="8"/>
        <v>0</v>
      </c>
      <c r="I33" s="62">
        <f t="shared" si="8"/>
        <v>0</v>
      </c>
      <c r="J33" s="62">
        <f t="shared" si="8"/>
        <v>0</v>
      </c>
      <c r="K33" s="62">
        <f t="shared" si="8"/>
        <v>0</v>
      </c>
      <c r="L33" s="62">
        <f t="shared" si="8"/>
        <v>0</v>
      </c>
      <c r="M33" s="62">
        <f t="shared" si="8"/>
        <v>-358676</v>
      </c>
      <c r="N33" s="62">
        <f t="shared" si="8"/>
        <v>-790012.41</v>
      </c>
      <c r="O33" s="63">
        <f>SUM(C33:N33)</f>
        <v>2294650</v>
      </c>
    </row>
    <row r="34" spans="1:15" s="2" customFormat="1" ht="15.75" thickBot="1">
      <c r="A34" s="16" t="s">
        <v>1</v>
      </c>
      <c r="B34" s="17" t="s">
        <v>2</v>
      </c>
      <c r="C34" s="17" t="s">
        <v>3</v>
      </c>
      <c r="D34" s="17" t="s">
        <v>4</v>
      </c>
      <c r="E34" s="17" t="s">
        <v>5</v>
      </c>
      <c r="F34" s="17" t="s">
        <v>6</v>
      </c>
      <c r="G34" s="17" t="s">
        <v>7</v>
      </c>
      <c r="H34" s="17" t="s">
        <v>8</v>
      </c>
      <c r="I34" s="17" t="s">
        <v>9</v>
      </c>
      <c r="J34" s="17" t="s">
        <v>10</v>
      </c>
      <c r="K34" s="17" t="s">
        <v>11</v>
      </c>
      <c r="L34" s="17" t="s">
        <v>12</v>
      </c>
      <c r="M34" s="17" t="s">
        <v>13</v>
      </c>
      <c r="N34" s="17" t="s">
        <v>14</v>
      </c>
      <c r="O34" s="19" t="s">
        <v>36</v>
      </c>
    </row>
    <row r="35" spans="1:15" s="2" customFormat="1" ht="15.75" thickBot="1">
      <c r="A35" s="102" t="s">
        <v>15</v>
      </c>
      <c r="B35" s="103"/>
      <c r="C35" s="103"/>
      <c r="D35" s="103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20"/>
    </row>
    <row r="36" spans="1:15" s="2" customFormat="1" ht="15" customHeight="1">
      <c r="A36" s="105" t="s">
        <v>40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7"/>
    </row>
    <row r="37" spans="1:15" ht="15.75" customHeight="1" thickBot="1">
      <c r="A37" s="99" t="s">
        <v>17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1"/>
    </row>
    <row r="38" spans="1:15">
      <c r="A38" s="21" t="s">
        <v>18</v>
      </c>
      <c r="B38" s="22">
        <f>SUM(B39)</f>
        <v>1493554</v>
      </c>
      <c r="C38" s="22">
        <f t="shared" ref="C38:N38" si="9">SUM(C39)</f>
        <v>1155652</v>
      </c>
      <c r="D38" s="22">
        <f t="shared" si="9"/>
        <v>0</v>
      </c>
      <c r="E38" s="22">
        <f t="shared" si="9"/>
        <v>59046</v>
      </c>
      <c r="F38" s="22">
        <f t="shared" si="9"/>
        <v>0</v>
      </c>
      <c r="G38" s="22">
        <f t="shared" si="9"/>
        <v>0</v>
      </c>
      <c r="H38" s="22">
        <f t="shared" si="9"/>
        <v>0</v>
      </c>
      <c r="I38" s="22">
        <f t="shared" si="9"/>
        <v>0</v>
      </c>
      <c r="J38" s="22">
        <f t="shared" si="9"/>
        <v>278856</v>
      </c>
      <c r="K38" s="22">
        <f t="shared" si="9"/>
        <v>0</v>
      </c>
      <c r="L38" s="22">
        <f t="shared" si="9"/>
        <v>0</v>
      </c>
      <c r="M38" s="22">
        <f t="shared" si="9"/>
        <v>0</v>
      </c>
      <c r="N38" s="22">
        <f t="shared" si="9"/>
        <v>0</v>
      </c>
      <c r="O38" s="18">
        <f>SUM(C38:N38)</f>
        <v>1493554</v>
      </c>
    </row>
    <row r="39" spans="1:15" ht="24.75" customHeight="1">
      <c r="A39" s="23"/>
      <c r="B39" s="12">
        <v>1493554</v>
      </c>
      <c r="C39" s="12">
        <v>1155652</v>
      </c>
      <c r="D39" s="12"/>
      <c r="E39" s="12">
        <v>59046</v>
      </c>
      <c r="F39" s="12"/>
      <c r="G39" s="12"/>
      <c r="H39" s="15"/>
      <c r="I39" s="12"/>
      <c r="J39" s="85">
        <v>278856</v>
      </c>
      <c r="K39" s="12"/>
      <c r="L39" s="12"/>
      <c r="M39" s="12"/>
      <c r="N39" s="13"/>
      <c r="O39" s="14">
        <f>SUM(C39:N39)</f>
        <v>1493554</v>
      </c>
    </row>
    <row r="40" spans="1:15">
      <c r="A40" s="8" t="s">
        <v>19</v>
      </c>
      <c r="B40" s="9">
        <f>SUM(B41)</f>
        <v>1881457</v>
      </c>
      <c r="C40" s="9">
        <f t="shared" ref="C40:N40" si="10">SUM(C41)</f>
        <v>514476.33</v>
      </c>
      <c r="D40" s="9">
        <f t="shared" si="10"/>
        <v>759267.38</v>
      </c>
      <c r="E40" s="9">
        <f t="shared" si="10"/>
        <v>0</v>
      </c>
      <c r="F40" s="9">
        <f t="shared" si="10"/>
        <v>0</v>
      </c>
      <c r="G40" s="9">
        <f t="shared" si="10"/>
        <v>0</v>
      </c>
      <c r="H40" s="9">
        <f t="shared" si="10"/>
        <v>1700</v>
      </c>
      <c r="I40" s="9">
        <f t="shared" si="10"/>
        <v>4932.2299999999996</v>
      </c>
      <c r="J40" s="9">
        <f t="shared" si="10"/>
        <v>601081</v>
      </c>
      <c r="K40" s="9">
        <f t="shared" si="10"/>
        <v>0</v>
      </c>
      <c r="L40" s="9">
        <f t="shared" si="10"/>
        <v>0</v>
      </c>
      <c r="M40" s="9">
        <f t="shared" si="10"/>
        <v>0</v>
      </c>
      <c r="N40" s="9">
        <f t="shared" si="10"/>
        <v>0</v>
      </c>
      <c r="O40" s="10">
        <f>SUM(C40:N40)</f>
        <v>1881456.94</v>
      </c>
    </row>
    <row r="41" spans="1:15">
      <c r="A41" s="11" t="s">
        <v>20</v>
      </c>
      <c r="B41" s="12">
        <v>1881457</v>
      </c>
      <c r="C41" s="12">
        <v>514476.33</v>
      </c>
      <c r="D41" s="12">
        <v>759267.38</v>
      </c>
      <c r="E41" s="12"/>
      <c r="F41" s="12"/>
      <c r="G41" s="12"/>
      <c r="H41" s="15">
        <v>1700</v>
      </c>
      <c r="I41" s="12">
        <v>4932.2299999999996</v>
      </c>
      <c r="J41" s="86">
        <v>601081</v>
      </c>
      <c r="K41" s="12"/>
      <c r="L41" s="12"/>
      <c r="M41" s="12"/>
      <c r="N41" s="13"/>
      <c r="O41" s="14">
        <f>SUM(C41:N41)</f>
        <v>1881456.94</v>
      </c>
    </row>
    <row r="42" spans="1:15" ht="15.75" thickBot="1">
      <c r="A42" s="5" t="s">
        <v>21</v>
      </c>
      <c r="B42" s="6">
        <f>SUM(B38-B40)</f>
        <v>-387903</v>
      </c>
      <c r="C42" s="6">
        <f t="shared" ref="C42:N42" si="11">SUM(C38-C40)</f>
        <v>641175.66999999993</v>
      </c>
      <c r="D42" s="6">
        <f t="shared" si="11"/>
        <v>-759267.38</v>
      </c>
      <c r="E42" s="6">
        <f t="shared" si="11"/>
        <v>59046</v>
      </c>
      <c r="F42" s="6">
        <f t="shared" si="11"/>
        <v>0</v>
      </c>
      <c r="G42" s="6">
        <f t="shared" si="11"/>
        <v>0</v>
      </c>
      <c r="H42" s="6">
        <f t="shared" si="11"/>
        <v>-1700</v>
      </c>
      <c r="I42" s="6">
        <f t="shared" si="11"/>
        <v>-4932.2299999999996</v>
      </c>
      <c r="J42" s="6">
        <f t="shared" si="11"/>
        <v>-322225</v>
      </c>
      <c r="K42" s="6">
        <f t="shared" si="11"/>
        <v>0</v>
      </c>
      <c r="L42" s="6">
        <f t="shared" si="11"/>
        <v>0</v>
      </c>
      <c r="M42" s="6">
        <f t="shared" si="11"/>
        <v>0</v>
      </c>
      <c r="N42" s="6">
        <f t="shared" si="11"/>
        <v>0</v>
      </c>
      <c r="O42" s="7">
        <f>SUM(C42:N42)</f>
        <v>-387902.94000000006</v>
      </c>
    </row>
    <row r="43" spans="1:15" ht="15.75" thickBot="1">
      <c r="A43" s="16" t="s">
        <v>1</v>
      </c>
      <c r="B43" s="17" t="s">
        <v>2</v>
      </c>
      <c r="C43" s="17" t="s">
        <v>3</v>
      </c>
      <c r="D43" s="17" t="s">
        <v>4</v>
      </c>
      <c r="E43" s="17" t="s">
        <v>5</v>
      </c>
      <c r="F43" s="17" t="s">
        <v>6</v>
      </c>
      <c r="G43" s="17" t="s">
        <v>7</v>
      </c>
      <c r="H43" s="17" t="s">
        <v>8</v>
      </c>
      <c r="I43" s="17" t="s">
        <v>9</v>
      </c>
      <c r="J43" s="17" t="s">
        <v>10</v>
      </c>
      <c r="K43" s="17" t="s">
        <v>11</v>
      </c>
      <c r="L43" s="17" t="s">
        <v>12</v>
      </c>
      <c r="M43" s="17" t="s">
        <v>13</v>
      </c>
      <c r="N43" s="17" t="s">
        <v>14</v>
      </c>
      <c r="O43" s="19" t="s">
        <v>36</v>
      </c>
    </row>
    <row r="44" spans="1:15" s="2" customFormat="1" ht="15.75" thickBot="1">
      <c r="A44" s="102" t="s">
        <v>15</v>
      </c>
      <c r="B44" s="103"/>
      <c r="C44" s="103"/>
      <c r="D44" s="103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20"/>
    </row>
    <row r="45" spans="1:15" s="2" customFormat="1" ht="15" customHeight="1">
      <c r="A45" s="105" t="s">
        <v>16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7"/>
    </row>
    <row r="46" spans="1:15" s="2" customFormat="1" ht="15.75" customHeight="1" thickBot="1">
      <c r="A46" s="99" t="s">
        <v>17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1"/>
    </row>
    <row r="47" spans="1:15" s="2" customFormat="1">
      <c r="A47" s="21" t="s">
        <v>18</v>
      </c>
      <c r="B47" s="22">
        <f>SUM(B48)</f>
        <v>721166</v>
      </c>
      <c r="C47" s="22">
        <f t="shared" ref="C47:N47" si="12">SUM(C48)</f>
        <v>0</v>
      </c>
      <c r="D47" s="22">
        <f t="shared" si="12"/>
        <v>0</v>
      </c>
      <c r="E47" s="22">
        <f t="shared" si="12"/>
        <v>10255.450000000001</v>
      </c>
      <c r="F47" s="22">
        <f t="shared" si="12"/>
        <v>0</v>
      </c>
      <c r="G47" s="22">
        <f t="shared" si="12"/>
        <v>0</v>
      </c>
      <c r="H47" s="22">
        <f t="shared" si="12"/>
        <v>0</v>
      </c>
      <c r="I47" s="22">
        <f t="shared" si="12"/>
        <v>0</v>
      </c>
      <c r="J47" s="22">
        <f t="shared" si="12"/>
        <v>713415.27</v>
      </c>
      <c r="K47" s="22">
        <f t="shared" si="12"/>
        <v>0</v>
      </c>
      <c r="L47" s="22">
        <f t="shared" si="12"/>
        <v>0</v>
      </c>
      <c r="M47" s="22">
        <f t="shared" si="12"/>
        <v>0</v>
      </c>
      <c r="N47" s="22">
        <f t="shared" si="12"/>
        <v>0</v>
      </c>
      <c r="O47" s="18">
        <f>SUM(C47:N47)</f>
        <v>723670.72</v>
      </c>
    </row>
    <row r="48" spans="1:15" s="2" customFormat="1">
      <c r="A48" s="23"/>
      <c r="B48" s="12">
        <v>721166</v>
      </c>
      <c r="C48" s="12"/>
      <c r="D48" s="12"/>
      <c r="E48" s="12">
        <v>10255.450000000001</v>
      </c>
      <c r="F48" s="12"/>
      <c r="G48" s="12"/>
      <c r="H48" s="15"/>
      <c r="I48" s="12"/>
      <c r="J48" s="15">
        <v>713415.27</v>
      </c>
      <c r="K48" s="12"/>
      <c r="L48" s="12"/>
      <c r="M48" s="12"/>
      <c r="N48" s="13"/>
      <c r="O48" s="14">
        <f>SUM(C48:N48)</f>
        <v>723670.72</v>
      </c>
    </row>
    <row r="49" spans="1:16" s="2" customFormat="1">
      <c r="A49" s="8" t="s">
        <v>19</v>
      </c>
      <c r="B49" s="9">
        <f>SUM(B50)</f>
        <v>20000</v>
      </c>
      <c r="C49" s="9">
        <f t="shared" ref="C49:N49" si="13">SUM(C50)</f>
        <v>0</v>
      </c>
      <c r="D49" s="9">
        <f t="shared" si="13"/>
        <v>0</v>
      </c>
      <c r="E49" s="9">
        <f t="shared" si="13"/>
        <v>912</v>
      </c>
      <c r="F49" s="9">
        <f t="shared" si="13"/>
        <v>0</v>
      </c>
      <c r="G49" s="9">
        <f t="shared" si="13"/>
        <v>0</v>
      </c>
      <c r="H49" s="9">
        <f t="shared" si="13"/>
        <v>7419</v>
      </c>
      <c r="I49" s="9">
        <f t="shared" si="13"/>
        <v>0</v>
      </c>
      <c r="J49" s="9">
        <f t="shared" si="13"/>
        <v>0</v>
      </c>
      <c r="K49" s="9">
        <f t="shared" si="13"/>
        <v>0</v>
      </c>
      <c r="L49" s="9">
        <f t="shared" si="13"/>
        <v>0</v>
      </c>
      <c r="M49" s="9">
        <f t="shared" si="13"/>
        <v>0</v>
      </c>
      <c r="N49" s="9">
        <f t="shared" si="13"/>
        <v>11669</v>
      </c>
      <c r="O49" s="10">
        <f>SUM(C49:N49)</f>
        <v>20000</v>
      </c>
    </row>
    <row r="50" spans="1:16" s="2" customFormat="1">
      <c r="A50" s="11" t="s">
        <v>20</v>
      </c>
      <c r="B50" s="12">
        <v>20000</v>
      </c>
      <c r="C50" s="12"/>
      <c r="D50" s="12"/>
      <c r="E50" s="12">
        <v>912</v>
      </c>
      <c r="F50" s="12">
        <v>0</v>
      </c>
      <c r="G50" s="12"/>
      <c r="H50" s="15">
        <v>7419</v>
      </c>
      <c r="I50" s="12"/>
      <c r="J50" s="50"/>
      <c r="K50" s="12"/>
      <c r="L50" s="12"/>
      <c r="M50" s="12"/>
      <c r="N50" s="13">
        <v>11669</v>
      </c>
      <c r="O50" s="14">
        <f>SUM(C50:N50)</f>
        <v>20000</v>
      </c>
    </row>
    <row r="51" spans="1:16" s="2" customFormat="1" ht="15.75" thickBot="1">
      <c r="A51" s="5" t="s">
        <v>21</v>
      </c>
      <c r="B51" s="6">
        <f>SUM(B47-B49)</f>
        <v>701166</v>
      </c>
      <c r="C51" s="6">
        <f t="shared" ref="C51:N51" si="14">SUM(C47-C49)</f>
        <v>0</v>
      </c>
      <c r="D51" s="6">
        <f t="shared" si="14"/>
        <v>0</v>
      </c>
      <c r="E51" s="6">
        <f t="shared" si="14"/>
        <v>9343.4500000000007</v>
      </c>
      <c r="F51" s="6">
        <f t="shared" si="14"/>
        <v>0</v>
      </c>
      <c r="G51" s="6">
        <f t="shared" si="14"/>
        <v>0</v>
      </c>
      <c r="H51" s="6">
        <f t="shared" si="14"/>
        <v>-7419</v>
      </c>
      <c r="I51" s="6">
        <f t="shared" si="14"/>
        <v>0</v>
      </c>
      <c r="J51" s="6">
        <f t="shared" si="14"/>
        <v>713415.27</v>
      </c>
      <c r="K51" s="6">
        <f t="shared" si="14"/>
        <v>0</v>
      </c>
      <c r="L51" s="6">
        <f t="shared" si="14"/>
        <v>0</v>
      </c>
      <c r="M51" s="6">
        <f t="shared" si="14"/>
        <v>0</v>
      </c>
      <c r="N51" s="6">
        <f t="shared" si="14"/>
        <v>-11669</v>
      </c>
      <c r="O51" s="7">
        <f>SUM(C51:N51)</f>
        <v>703670.72</v>
      </c>
    </row>
    <row r="52" spans="1:16" ht="15.75" thickBot="1">
      <c r="A52" s="16" t="s">
        <v>1</v>
      </c>
      <c r="B52" s="17" t="s">
        <v>2</v>
      </c>
      <c r="C52" s="17" t="s">
        <v>3</v>
      </c>
      <c r="D52" s="17" t="s">
        <v>4</v>
      </c>
      <c r="E52" s="17" t="s">
        <v>5</v>
      </c>
      <c r="F52" s="17" t="s">
        <v>6</v>
      </c>
      <c r="G52" s="17" t="s">
        <v>7</v>
      </c>
      <c r="H52" s="17" t="s">
        <v>8</v>
      </c>
      <c r="I52" s="17" t="s">
        <v>9</v>
      </c>
      <c r="J52" s="17" t="s">
        <v>10</v>
      </c>
      <c r="K52" s="17" t="s">
        <v>11</v>
      </c>
      <c r="L52" s="17" t="s">
        <v>12</v>
      </c>
      <c r="M52" s="17" t="s">
        <v>13</v>
      </c>
      <c r="N52" s="17" t="s">
        <v>14</v>
      </c>
      <c r="O52" s="19" t="s">
        <v>36</v>
      </c>
    </row>
    <row r="53" spans="1:16" ht="15" customHeight="1" thickBot="1">
      <c r="A53" s="102" t="s">
        <v>15</v>
      </c>
      <c r="B53" s="103"/>
      <c r="C53" s="103"/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20"/>
    </row>
    <row r="54" spans="1:16" s="2" customFormat="1" ht="15.75" customHeight="1">
      <c r="A54" s="105" t="s">
        <v>41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7"/>
    </row>
    <row r="55" spans="1:16" s="2" customFormat="1" ht="15.75" thickBot="1">
      <c r="A55" s="99" t="s">
        <v>17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</row>
    <row r="56" spans="1:16" s="2" customFormat="1">
      <c r="A56" s="21" t="s">
        <v>18</v>
      </c>
      <c r="B56" s="22">
        <f>SUM(B57)</f>
        <v>578348</v>
      </c>
      <c r="C56" s="22">
        <f t="shared" ref="C56:N56" si="15">SUM(C57)</f>
        <v>0</v>
      </c>
      <c r="D56" s="22">
        <f t="shared" si="15"/>
        <v>0</v>
      </c>
      <c r="E56" s="22">
        <f t="shared" si="15"/>
        <v>0</v>
      </c>
      <c r="F56" s="22">
        <f t="shared" si="15"/>
        <v>0</v>
      </c>
      <c r="G56" s="22">
        <f t="shared" si="15"/>
        <v>0</v>
      </c>
      <c r="H56" s="22">
        <f t="shared" si="15"/>
        <v>0</v>
      </c>
      <c r="I56" s="22">
        <f t="shared" si="15"/>
        <v>0</v>
      </c>
      <c r="J56" s="22">
        <f t="shared" si="15"/>
        <v>0</v>
      </c>
      <c r="K56" s="22">
        <f t="shared" si="15"/>
        <v>0</v>
      </c>
      <c r="L56" s="22">
        <f t="shared" si="15"/>
        <v>0</v>
      </c>
      <c r="M56" s="22">
        <f t="shared" si="15"/>
        <v>578348</v>
      </c>
      <c r="N56" s="22">
        <f t="shared" si="15"/>
        <v>0</v>
      </c>
      <c r="O56" s="18">
        <f>SUM(C56:N56)</f>
        <v>578348</v>
      </c>
    </row>
    <row r="57" spans="1:16" s="2" customFormat="1">
      <c r="A57" s="23"/>
      <c r="B57" s="12">
        <v>578348</v>
      </c>
      <c r="C57" s="12"/>
      <c r="D57" s="12"/>
      <c r="E57" s="12"/>
      <c r="F57" s="12"/>
      <c r="G57" s="12"/>
      <c r="H57" s="15"/>
      <c r="I57" s="12"/>
      <c r="J57" s="15"/>
      <c r="K57" s="12"/>
      <c r="L57" s="12"/>
      <c r="M57" s="12">
        <v>578348</v>
      </c>
      <c r="N57" s="13"/>
      <c r="O57" s="14">
        <f>SUM(C57:N57)</f>
        <v>578348</v>
      </c>
    </row>
    <row r="58" spans="1:16" s="2" customFormat="1">
      <c r="A58" s="8" t="s">
        <v>19</v>
      </c>
      <c r="B58" s="9">
        <f>SUM(B59)</f>
        <v>970017</v>
      </c>
      <c r="C58" s="9">
        <f t="shared" ref="C58:N58" si="16">SUM(C59)</f>
        <v>0</v>
      </c>
      <c r="D58" s="9">
        <f t="shared" si="16"/>
        <v>0</v>
      </c>
      <c r="E58" s="9">
        <f t="shared" si="16"/>
        <v>0</v>
      </c>
      <c r="F58" s="9">
        <f t="shared" si="16"/>
        <v>0</v>
      </c>
      <c r="G58" s="9">
        <f t="shared" si="16"/>
        <v>0</v>
      </c>
      <c r="H58" s="9">
        <f t="shared" si="16"/>
        <v>0</v>
      </c>
      <c r="I58" s="9">
        <f t="shared" si="16"/>
        <v>0</v>
      </c>
      <c r="J58" s="9">
        <f t="shared" si="16"/>
        <v>0</v>
      </c>
      <c r="K58" s="9">
        <f t="shared" si="16"/>
        <v>0</v>
      </c>
      <c r="L58" s="9">
        <f t="shared" si="16"/>
        <v>970017</v>
      </c>
      <c r="M58" s="9">
        <f t="shared" si="16"/>
        <v>0</v>
      </c>
      <c r="N58" s="9">
        <f t="shared" si="16"/>
        <v>0</v>
      </c>
      <c r="O58" s="10">
        <f>SUM(C58:N58)</f>
        <v>970017</v>
      </c>
      <c r="P58" s="2" t="s">
        <v>28</v>
      </c>
    </row>
    <row r="59" spans="1:16" s="2" customFormat="1">
      <c r="A59" s="11" t="s">
        <v>20</v>
      </c>
      <c r="B59" s="12">
        <v>970017</v>
      </c>
      <c r="C59" s="12"/>
      <c r="D59" s="12"/>
      <c r="E59" s="12"/>
      <c r="F59" s="12"/>
      <c r="G59" s="12"/>
      <c r="H59" s="15"/>
      <c r="I59" s="12"/>
      <c r="J59" s="15"/>
      <c r="K59" s="12"/>
      <c r="L59" s="12">
        <v>970017</v>
      </c>
      <c r="M59" s="12">
        <v>0</v>
      </c>
      <c r="N59" s="13"/>
      <c r="O59" s="14">
        <f>SUM(C59:N59)</f>
        <v>970017</v>
      </c>
    </row>
    <row r="60" spans="1:16" s="2" customFormat="1" ht="15.75" thickBot="1">
      <c r="A60" s="5" t="s">
        <v>21</v>
      </c>
      <c r="B60" s="6">
        <f>SUM(B56-B58)</f>
        <v>-391669</v>
      </c>
      <c r="C60" s="6">
        <f t="shared" ref="C60:N60" si="17">SUM(C56-C58)</f>
        <v>0</v>
      </c>
      <c r="D60" s="6">
        <f t="shared" si="17"/>
        <v>0</v>
      </c>
      <c r="E60" s="6">
        <f t="shared" si="17"/>
        <v>0</v>
      </c>
      <c r="F60" s="6">
        <f t="shared" si="17"/>
        <v>0</v>
      </c>
      <c r="G60" s="6">
        <f t="shared" si="17"/>
        <v>0</v>
      </c>
      <c r="H60" s="6">
        <f t="shared" si="17"/>
        <v>0</v>
      </c>
      <c r="I60" s="6">
        <f t="shared" si="17"/>
        <v>0</v>
      </c>
      <c r="J60" s="6">
        <f t="shared" si="17"/>
        <v>0</v>
      </c>
      <c r="K60" s="6">
        <f t="shared" si="17"/>
        <v>0</v>
      </c>
      <c r="L60" s="6">
        <f t="shared" si="17"/>
        <v>-970017</v>
      </c>
      <c r="M60" s="6">
        <f t="shared" si="17"/>
        <v>578348</v>
      </c>
      <c r="N60" s="6">
        <f t="shared" si="17"/>
        <v>0</v>
      </c>
      <c r="O60" s="7">
        <f>SUM(C60:N60)</f>
        <v>-391669</v>
      </c>
    </row>
    <row r="61" spans="1:16" s="2" customFormat="1" ht="15.75" thickBot="1">
      <c r="A61" s="16" t="s">
        <v>1</v>
      </c>
      <c r="B61" s="17" t="s">
        <v>2</v>
      </c>
      <c r="C61" s="17" t="s">
        <v>3</v>
      </c>
      <c r="D61" s="17" t="s">
        <v>4</v>
      </c>
      <c r="E61" s="17" t="s">
        <v>5</v>
      </c>
      <c r="F61" s="17" t="s">
        <v>6</v>
      </c>
      <c r="G61" s="17" t="s">
        <v>7</v>
      </c>
      <c r="H61" s="17" t="s">
        <v>8</v>
      </c>
      <c r="I61" s="17" t="s">
        <v>9</v>
      </c>
      <c r="J61" s="17" t="s">
        <v>10</v>
      </c>
      <c r="K61" s="17" t="s">
        <v>11</v>
      </c>
      <c r="L61" s="17" t="s">
        <v>12</v>
      </c>
      <c r="M61" s="17" t="s">
        <v>13</v>
      </c>
      <c r="N61" s="17" t="s">
        <v>14</v>
      </c>
      <c r="O61" s="19" t="s">
        <v>36</v>
      </c>
    </row>
    <row r="62" spans="1:16" s="2" customFormat="1" ht="15.75" thickBot="1">
      <c r="A62" s="102" t="s">
        <v>15</v>
      </c>
      <c r="B62" s="103"/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20"/>
    </row>
    <row r="63" spans="1:16" s="2" customFormat="1" ht="15.75" customHeight="1">
      <c r="A63" s="105" t="s">
        <v>42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7"/>
    </row>
    <row r="64" spans="1:16" s="2" customFormat="1" ht="15.75" thickBot="1">
      <c r="A64" s="99" t="s">
        <v>17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1"/>
    </row>
    <row r="65" spans="1:16" s="2" customFormat="1">
      <c r="A65" s="21" t="s">
        <v>18</v>
      </c>
      <c r="B65" s="22">
        <f>SUM(B66)</f>
        <v>589566</v>
      </c>
      <c r="C65" s="22">
        <f t="shared" ref="C65:N65" si="18">SUM(C66)</f>
        <v>0</v>
      </c>
      <c r="D65" s="22">
        <f t="shared" si="18"/>
        <v>6495</v>
      </c>
      <c r="E65" s="22">
        <f t="shared" si="18"/>
        <v>113645</v>
      </c>
      <c r="F65" s="22">
        <f t="shared" si="18"/>
        <v>0</v>
      </c>
      <c r="G65" s="22">
        <f t="shared" si="18"/>
        <v>0</v>
      </c>
      <c r="H65" s="22">
        <f t="shared" si="18"/>
        <v>447222</v>
      </c>
      <c r="I65" s="22">
        <f t="shared" si="18"/>
        <v>0</v>
      </c>
      <c r="J65" s="22">
        <f t="shared" si="18"/>
        <v>0</v>
      </c>
      <c r="K65" s="22">
        <f t="shared" si="18"/>
        <v>0</v>
      </c>
      <c r="L65" s="22">
        <f t="shared" si="18"/>
        <v>0</v>
      </c>
      <c r="M65" s="22">
        <f t="shared" si="18"/>
        <v>0</v>
      </c>
      <c r="N65" s="22">
        <f t="shared" si="18"/>
        <v>22204</v>
      </c>
      <c r="O65" s="18">
        <f>SUM(C65:N65)</f>
        <v>589566</v>
      </c>
    </row>
    <row r="66" spans="1:16" s="2" customFormat="1">
      <c r="A66" s="23"/>
      <c r="B66" s="12">
        <v>589566</v>
      </c>
      <c r="C66" s="12"/>
      <c r="D66" s="12">
        <v>6495</v>
      </c>
      <c r="E66" s="12">
        <v>113645</v>
      </c>
      <c r="F66" s="12"/>
      <c r="G66" s="12"/>
      <c r="H66" s="50">
        <v>447222</v>
      </c>
      <c r="I66" s="12"/>
      <c r="J66" s="15"/>
      <c r="K66" s="12"/>
      <c r="L66" s="12"/>
      <c r="M66" s="12"/>
      <c r="N66" s="13">
        <v>22204</v>
      </c>
      <c r="O66" s="14">
        <f>SUM(C66:N66)</f>
        <v>589566</v>
      </c>
      <c r="P66" s="2">
        <v>589566</v>
      </c>
    </row>
    <row r="67" spans="1:16" s="2" customFormat="1">
      <c r="A67" s="8" t="s">
        <v>19</v>
      </c>
      <c r="B67" s="9">
        <f>SUM(B68)</f>
        <v>2227623</v>
      </c>
      <c r="C67" s="9">
        <f t="shared" ref="C67:N67" si="19">SUM(C68)</f>
        <v>0</v>
      </c>
      <c r="D67" s="9">
        <f t="shared" si="19"/>
        <v>9717</v>
      </c>
      <c r="E67" s="9">
        <f t="shared" si="19"/>
        <v>99630</v>
      </c>
      <c r="F67" s="9">
        <f t="shared" si="19"/>
        <v>9717</v>
      </c>
      <c r="G67" s="9">
        <f t="shared" si="19"/>
        <v>135000</v>
      </c>
      <c r="H67" s="66">
        <f t="shared" si="19"/>
        <v>261990</v>
      </c>
      <c r="I67" s="9">
        <f t="shared" si="19"/>
        <v>721599</v>
      </c>
      <c r="J67" s="9">
        <f t="shared" si="19"/>
        <v>10000</v>
      </c>
      <c r="K67" s="9">
        <f t="shared" si="19"/>
        <v>0</v>
      </c>
      <c r="L67" s="9">
        <f t="shared" si="19"/>
        <v>0</v>
      </c>
      <c r="M67" s="9">
        <f t="shared" si="19"/>
        <v>979970</v>
      </c>
      <c r="N67" s="9">
        <f t="shared" si="19"/>
        <v>0</v>
      </c>
      <c r="O67" s="10">
        <f>SUM(C67:N67)</f>
        <v>2227623</v>
      </c>
    </row>
    <row r="68" spans="1:16" s="2" customFormat="1">
      <c r="A68" s="11" t="s">
        <v>20</v>
      </c>
      <c r="B68" s="12">
        <v>2227623</v>
      </c>
      <c r="C68" s="12"/>
      <c r="D68" s="12">
        <v>9717</v>
      </c>
      <c r="E68" s="12">
        <v>99630</v>
      </c>
      <c r="F68" s="12">
        <v>9717</v>
      </c>
      <c r="G68" s="12">
        <v>135000</v>
      </c>
      <c r="H68" s="50">
        <v>261990</v>
      </c>
      <c r="I68" s="12">
        <v>721599</v>
      </c>
      <c r="J68" s="15">
        <v>10000</v>
      </c>
      <c r="K68" s="12"/>
      <c r="L68" s="12"/>
      <c r="M68" s="12">
        <v>979970</v>
      </c>
      <c r="N68" s="13"/>
      <c r="O68" s="14">
        <f>SUM(C68:N68)</f>
        <v>2227623</v>
      </c>
      <c r="P68" s="2">
        <v>979970</v>
      </c>
    </row>
    <row r="69" spans="1:16" s="2" customFormat="1" ht="15.75" thickBot="1">
      <c r="A69" s="5" t="s">
        <v>21</v>
      </c>
      <c r="B69" s="6">
        <f>SUM(B65-B67)</f>
        <v>-1638057</v>
      </c>
      <c r="C69" s="6">
        <f t="shared" ref="C69:N69" si="20">SUM(C65-C67)</f>
        <v>0</v>
      </c>
      <c r="D69" s="6">
        <f t="shared" si="20"/>
        <v>-3222</v>
      </c>
      <c r="E69" s="6">
        <f t="shared" si="20"/>
        <v>14015</v>
      </c>
      <c r="F69" s="6">
        <f t="shared" si="20"/>
        <v>-9717</v>
      </c>
      <c r="G69" s="6">
        <f t="shared" si="20"/>
        <v>-135000</v>
      </c>
      <c r="H69" s="6">
        <f t="shared" si="20"/>
        <v>185232</v>
      </c>
      <c r="I69" s="6">
        <f t="shared" si="20"/>
        <v>-721599</v>
      </c>
      <c r="J69" s="6">
        <f t="shared" si="20"/>
        <v>-10000</v>
      </c>
      <c r="K69" s="6">
        <f t="shared" si="20"/>
        <v>0</v>
      </c>
      <c r="L69" s="6">
        <f t="shared" si="20"/>
        <v>0</v>
      </c>
      <c r="M69" s="6">
        <f t="shared" si="20"/>
        <v>-979970</v>
      </c>
      <c r="N69" s="6">
        <f t="shared" si="20"/>
        <v>22204</v>
      </c>
      <c r="O69" s="7">
        <f>SUM(C69:N69)</f>
        <v>-1638057</v>
      </c>
    </row>
    <row r="70" spans="1:16" s="2" customFormat="1" ht="15.75" thickBot="1">
      <c r="A70" s="16" t="s">
        <v>1</v>
      </c>
      <c r="B70" s="17" t="s">
        <v>2</v>
      </c>
      <c r="C70" s="17" t="s">
        <v>3</v>
      </c>
      <c r="D70" s="17" t="s">
        <v>4</v>
      </c>
      <c r="E70" s="17" t="s">
        <v>5</v>
      </c>
      <c r="F70" s="17" t="s">
        <v>6</v>
      </c>
      <c r="G70" s="17" t="s">
        <v>7</v>
      </c>
      <c r="H70" s="17" t="s">
        <v>8</v>
      </c>
      <c r="I70" s="17" t="s">
        <v>9</v>
      </c>
      <c r="J70" s="17" t="s">
        <v>10</v>
      </c>
      <c r="K70" s="17" t="s">
        <v>11</v>
      </c>
      <c r="L70" s="17" t="s">
        <v>12</v>
      </c>
      <c r="M70" s="17" t="s">
        <v>13</v>
      </c>
      <c r="N70" s="17" t="s">
        <v>14</v>
      </c>
      <c r="O70" s="19" t="s">
        <v>36</v>
      </c>
    </row>
    <row r="71" spans="1:16" s="2" customFormat="1" ht="26.25" customHeight="1" thickBot="1">
      <c r="A71" s="102" t="s">
        <v>15</v>
      </c>
      <c r="B71" s="103"/>
      <c r="C71" s="103"/>
      <c r="D71" s="103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20"/>
    </row>
    <row r="72" spans="1:16" s="2" customFormat="1" ht="15.75" customHeight="1">
      <c r="A72" s="105" t="s">
        <v>43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7"/>
    </row>
    <row r="73" spans="1:16" s="2" customFormat="1" ht="15.75" thickBot="1">
      <c r="A73" s="99" t="s">
        <v>17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1"/>
    </row>
    <row r="74" spans="1:16" s="2" customFormat="1">
      <c r="A74" s="21" t="s">
        <v>18</v>
      </c>
      <c r="B74" s="22">
        <f>SUM(B75)</f>
        <v>0</v>
      </c>
      <c r="C74" s="22">
        <f t="shared" ref="C74:N74" si="21">SUM(C75)</f>
        <v>0</v>
      </c>
      <c r="D74" s="22">
        <f t="shared" si="21"/>
        <v>0</v>
      </c>
      <c r="E74" s="22">
        <f t="shared" si="21"/>
        <v>0</v>
      </c>
      <c r="F74" s="22">
        <f t="shared" si="21"/>
        <v>0</v>
      </c>
      <c r="G74" s="22">
        <f t="shared" si="21"/>
        <v>0</v>
      </c>
      <c r="H74" s="22">
        <f t="shared" si="21"/>
        <v>0</v>
      </c>
      <c r="I74" s="22">
        <f t="shared" si="21"/>
        <v>0</v>
      </c>
      <c r="J74" s="22">
        <f t="shared" si="21"/>
        <v>0</v>
      </c>
      <c r="K74" s="22">
        <f t="shared" si="21"/>
        <v>0</v>
      </c>
      <c r="L74" s="22">
        <f t="shared" si="21"/>
        <v>0</v>
      </c>
      <c r="M74" s="22">
        <f t="shared" si="21"/>
        <v>0</v>
      </c>
      <c r="N74" s="22">
        <f t="shared" si="21"/>
        <v>0</v>
      </c>
      <c r="O74" s="18">
        <f>SUM(C74:N74)</f>
        <v>0</v>
      </c>
    </row>
    <row r="75" spans="1:16" s="2" customFormat="1">
      <c r="A75" s="23"/>
      <c r="B75" s="12"/>
      <c r="C75" s="12"/>
      <c r="D75" s="12"/>
      <c r="E75" s="12"/>
      <c r="F75" s="12"/>
      <c r="G75" s="12"/>
      <c r="H75" s="15"/>
      <c r="I75" s="12"/>
      <c r="J75" s="15"/>
      <c r="K75" s="12"/>
      <c r="L75" s="12"/>
      <c r="M75" s="12"/>
      <c r="N75" s="13"/>
      <c r="O75" s="14">
        <f>SUM(C75:N75)</f>
        <v>0</v>
      </c>
    </row>
    <row r="76" spans="1:16" s="2" customFormat="1">
      <c r="A76" s="8" t="s">
        <v>19</v>
      </c>
      <c r="B76" s="9">
        <f>SUM(B77)</f>
        <v>20000</v>
      </c>
      <c r="C76" s="9">
        <f t="shared" ref="C76:N76" si="22">SUM(C77)</f>
        <v>0</v>
      </c>
      <c r="D76" s="9">
        <f t="shared" si="22"/>
        <v>0</v>
      </c>
      <c r="E76" s="9">
        <f t="shared" si="22"/>
        <v>0</v>
      </c>
      <c r="F76" s="9">
        <f t="shared" si="22"/>
        <v>0</v>
      </c>
      <c r="G76" s="9">
        <f t="shared" si="22"/>
        <v>0</v>
      </c>
      <c r="H76" s="9">
        <f t="shared" si="22"/>
        <v>0</v>
      </c>
      <c r="I76" s="9">
        <f t="shared" si="22"/>
        <v>0</v>
      </c>
      <c r="J76" s="9">
        <f t="shared" si="22"/>
        <v>0</v>
      </c>
      <c r="K76" s="9">
        <f t="shared" si="22"/>
        <v>0</v>
      </c>
      <c r="L76" s="9">
        <f t="shared" si="22"/>
        <v>0</v>
      </c>
      <c r="M76" s="9">
        <f t="shared" si="22"/>
        <v>0</v>
      </c>
      <c r="N76" s="9">
        <f t="shared" si="22"/>
        <v>20000</v>
      </c>
      <c r="O76" s="10">
        <f>SUM(C76:N76)</f>
        <v>20000</v>
      </c>
    </row>
    <row r="77" spans="1:16" s="2" customFormat="1">
      <c r="A77" s="11" t="s">
        <v>20</v>
      </c>
      <c r="B77" s="12">
        <v>20000</v>
      </c>
      <c r="C77" s="12"/>
      <c r="D77" s="12"/>
      <c r="E77" s="12"/>
      <c r="F77" s="12"/>
      <c r="G77" s="12"/>
      <c r="H77" s="15"/>
      <c r="I77" s="12"/>
      <c r="J77" s="15"/>
      <c r="K77" s="12"/>
      <c r="L77" s="12"/>
      <c r="M77" s="12"/>
      <c r="N77" s="13">
        <v>20000</v>
      </c>
      <c r="O77" s="14">
        <f>SUM(C77:N77)</f>
        <v>20000</v>
      </c>
    </row>
    <row r="78" spans="1:16" s="2" customFormat="1" ht="15.75" thickBot="1">
      <c r="A78" s="5" t="s">
        <v>21</v>
      </c>
      <c r="B78" s="6">
        <f>SUM(B74-B76)</f>
        <v>-20000</v>
      </c>
      <c r="C78" s="6">
        <f t="shared" ref="C78:N78" si="23">SUM(C74-C76)</f>
        <v>0</v>
      </c>
      <c r="D78" s="6">
        <f t="shared" si="23"/>
        <v>0</v>
      </c>
      <c r="E78" s="6">
        <f t="shared" si="23"/>
        <v>0</v>
      </c>
      <c r="F78" s="6">
        <f t="shared" si="23"/>
        <v>0</v>
      </c>
      <c r="G78" s="6">
        <f t="shared" si="23"/>
        <v>0</v>
      </c>
      <c r="H78" s="6">
        <f t="shared" si="23"/>
        <v>0</v>
      </c>
      <c r="I78" s="6">
        <f t="shared" si="23"/>
        <v>0</v>
      </c>
      <c r="J78" s="6">
        <f t="shared" si="23"/>
        <v>0</v>
      </c>
      <c r="K78" s="6">
        <f t="shared" si="23"/>
        <v>0</v>
      </c>
      <c r="L78" s="6">
        <f t="shared" si="23"/>
        <v>0</v>
      </c>
      <c r="M78" s="6">
        <f t="shared" si="23"/>
        <v>0</v>
      </c>
      <c r="N78" s="6">
        <f t="shared" si="23"/>
        <v>-20000</v>
      </c>
      <c r="O78" s="7">
        <f>SUM(C78:N78)</f>
        <v>-20000</v>
      </c>
    </row>
    <row r="79" spans="1:16" s="2" customFormat="1" ht="15.75" thickBot="1">
      <c r="A79" s="16" t="s">
        <v>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  <c r="O79" s="19" t="s">
        <v>36</v>
      </c>
    </row>
    <row r="80" spans="1:16" s="2" customFormat="1" ht="18" customHeight="1" thickBot="1">
      <c r="A80" s="102" t="s">
        <v>15</v>
      </c>
      <c r="B80" s="103"/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20"/>
    </row>
    <row r="81" spans="1:16" s="2" customFormat="1" ht="15.75" customHeight="1">
      <c r="A81" s="105" t="s">
        <v>44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7"/>
    </row>
    <row r="82" spans="1:16" s="2" customFormat="1" ht="15.75" thickBot="1">
      <c r="A82" s="99" t="s">
        <v>17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1"/>
    </row>
    <row r="83" spans="1:16" s="2" customFormat="1">
      <c r="A83" s="21" t="s">
        <v>18</v>
      </c>
      <c r="B83" s="22">
        <f>SUM(B84)</f>
        <v>0</v>
      </c>
      <c r="C83" s="22">
        <f t="shared" ref="C83:N83" si="24">SUM(C84)</f>
        <v>0</v>
      </c>
      <c r="D83" s="22">
        <f t="shared" si="24"/>
        <v>0</v>
      </c>
      <c r="E83" s="22">
        <f t="shared" si="24"/>
        <v>0</v>
      </c>
      <c r="F83" s="22">
        <f t="shared" si="24"/>
        <v>0</v>
      </c>
      <c r="G83" s="22">
        <f t="shared" si="24"/>
        <v>0</v>
      </c>
      <c r="H83" s="22">
        <f t="shared" si="24"/>
        <v>0</v>
      </c>
      <c r="I83" s="22">
        <f t="shared" si="24"/>
        <v>0</v>
      </c>
      <c r="J83" s="22">
        <f t="shared" si="24"/>
        <v>0</v>
      </c>
      <c r="K83" s="22">
        <f t="shared" si="24"/>
        <v>0</v>
      </c>
      <c r="L83" s="22">
        <f t="shared" si="24"/>
        <v>0</v>
      </c>
      <c r="M83" s="22">
        <f t="shared" si="24"/>
        <v>0</v>
      </c>
      <c r="N83" s="22">
        <f t="shared" si="24"/>
        <v>0</v>
      </c>
      <c r="O83" s="18">
        <f>SUM(C83:N83)</f>
        <v>0</v>
      </c>
    </row>
    <row r="84" spans="1:16" s="2" customFormat="1">
      <c r="A84" s="23"/>
      <c r="B84" s="12"/>
      <c r="C84" s="12"/>
      <c r="D84" s="12"/>
      <c r="E84" s="12"/>
      <c r="F84" s="12"/>
      <c r="G84" s="12"/>
      <c r="H84" s="15"/>
      <c r="I84" s="12"/>
      <c r="J84" s="50"/>
      <c r="K84" s="12"/>
      <c r="L84" s="12"/>
      <c r="M84" s="12"/>
      <c r="N84" s="13"/>
      <c r="O84" s="14">
        <f>SUM(C84:N84)</f>
        <v>0</v>
      </c>
    </row>
    <row r="85" spans="1:16" s="2" customFormat="1">
      <c r="A85" s="8" t="s">
        <v>19</v>
      </c>
      <c r="B85" s="9">
        <f>SUM(B86)</f>
        <v>210000</v>
      </c>
      <c r="C85" s="9">
        <f t="shared" ref="C85:N85" si="25">SUM(C86)</f>
        <v>0</v>
      </c>
      <c r="D85" s="9">
        <f t="shared" si="25"/>
        <v>0</v>
      </c>
      <c r="E85" s="9">
        <f t="shared" si="25"/>
        <v>0</v>
      </c>
      <c r="F85" s="9">
        <f t="shared" si="25"/>
        <v>0</v>
      </c>
      <c r="G85" s="9">
        <f t="shared" si="25"/>
        <v>0</v>
      </c>
      <c r="H85" s="9">
        <f t="shared" si="25"/>
        <v>0</v>
      </c>
      <c r="I85" s="9">
        <f t="shared" si="25"/>
        <v>0</v>
      </c>
      <c r="J85" s="66">
        <f t="shared" si="25"/>
        <v>0</v>
      </c>
      <c r="K85" s="9">
        <f t="shared" si="25"/>
        <v>0</v>
      </c>
      <c r="L85" s="9">
        <f t="shared" si="25"/>
        <v>0</v>
      </c>
      <c r="M85" s="9">
        <f t="shared" si="25"/>
        <v>210000</v>
      </c>
      <c r="N85" s="9">
        <f t="shared" si="25"/>
        <v>0</v>
      </c>
      <c r="O85" s="10">
        <f>SUM(C85:N85)</f>
        <v>210000</v>
      </c>
    </row>
    <row r="86" spans="1:16" s="2" customFormat="1">
      <c r="A86" s="11" t="s">
        <v>20</v>
      </c>
      <c r="B86" s="12">
        <v>210000</v>
      </c>
      <c r="C86" s="12"/>
      <c r="D86" s="12"/>
      <c r="E86" s="12"/>
      <c r="F86" s="12"/>
      <c r="G86" s="12"/>
      <c r="H86" s="15"/>
      <c r="I86" s="12"/>
      <c r="J86" s="50"/>
      <c r="K86" s="12"/>
      <c r="L86" s="12"/>
      <c r="M86" s="12">
        <v>210000</v>
      </c>
      <c r="N86" s="13"/>
      <c r="O86" s="14">
        <f>SUM(C86:N86)</f>
        <v>210000</v>
      </c>
    </row>
    <row r="87" spans="1:16" s="2" customFormat="1" ht="15.75" thickBot="1">
      <c r="A87" s="5" t="s">
        <v>21</v>
      </c>
      <c r="B87" s="6">
        <f>SUM(B83-B85)</f>
        <v>-210000</v>
      </c>
      <c r="C87" s="6">
        <f t="shared" ref="C87:N87" si="26">SUM(C83-C85)</f>
        <v>0</v>
      </c>
      <c r="D87" s="6">
        <f t="shared" si="26"/>
        <v>0</v>
      </c>
      <c r="E87" s="6">
        <f t="shared" si="26"/>
        <v>0</v>
      </c>
      <c r="F87" s="6">
        <f t="shared" si="26"/>
        <v>0</v>
      </c>
      <c r="G87" s="6">
        <f t="shared" si="26"/>
        <v>0</v>
      </c>
      <c r="H87" s="6">
        <f t="shared" si="26"/>
        <v>0</v>
      </c>
      <c r="I87" s="6">
        <f t="shared" si="26"/>
        <v>0</v>
      </c>
      <c r="J87" s="6">
        <f t="shared" si="26"/>
        <v>0</v>
      </c>
      <c r="K87" s="6">
        <f t="shared" si="26"/>
        <v>0</v>
      </c>
      <c r="L87" s="6">
        <f t="shared" si="26"/>
        <v>0</v>
      </c>
      <c r="M87" s="6">
        <f t="shared" si="26"/>
        <v>-210000</v>
      </c>
      <c r="N87" s="6">
        <f t="shared" si="26"/>
        <v>0</v>
      </c>
      <c r="O87" s="7">
        <f>SUM(C87:N87)</f>
        <v>-210000</v>
      </c>
    </row>
    <row r="88" spans="1:16" s="2" customFormat="1" ht="15.75" thickBot="1">
      <c r="A88" s="16" t="s">
        <v>1</v>
      </c>
      <c r="B88" s="17" t="s">
        <v>2</v>
      </c>
      <c r="C88" s="17" t="s">
        <v>3</v>
      </c>
      <c r="D88" s="17" t="s">
        <v>4</v>
      </c>
      <c r="E88" s="17" t="s">
        <v>5</v>
      </c>
      <c r="F88" s="17" t="s">
        <v>6</v>
      </c>
      <c r="G88" s="17" t="s">
        <v>7</v>
      </c>
      <c r="H88" s="17" t="s">
        <v>8</v>
      </c>
      <c r="I88" s="17" t="s">
        <v>9</v>
      </c>
      <c r="J88" s="17" t="s">
        <v>10</v>
      </c>
      <c r="K88" s="17" t="s">
        <v>11</v>
      </c>
      <c r="L88" s="17" t="s">
        <v>12</v>
      </c>
      <c r="M88" s="17" t="s">
        <v>13</v>
      </c>
      <c r="N88" s="17" t="s">
        <v>14</v>
      </c>
      <c r="O88" s="19" t="s">
        <v>36</v>
      </c>
    </row>
    <row r="89" spans="1:16" s="2" customFormat="1" ht="15.75" customHeight="1" thickBot="1">
      <c r="A89" s="102" t="s">
        <v>15</v>
      </c>
      <c r="B89" s="103"/>
      <c r="C89" s="103"/>
      <c r="D89" s="103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20" t="s">
        <v>57</v>
      </c>
    </row>
    <row r="90" spans="1:16" s="2" customFormat="1">
      <c r="A90" s="105" t="s">
        <v>58</v>
      </c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7"/>
      <c r="P90" s="2" t="s">
        <v>28</v>
      </c>
    </row>
    <row r="91" spans="1:16" s="2" customFormat="1" ht="15.75" thickBot="1">
      <c r="A91" s="99" t="s">
        <v>17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1"/>
    </row>
    <row r="92" spans="1:16" s="2" customFormat="1">
      <c r="A92" s="21" t="s">
        <v>18</v>
      </c>
      <c r="B92" s="22">
        <f>SUM(B93)</f>
        <v>0</v>
      </c>
      <c r="C92" s="22">
        <f t="shared" ref="C92:N92" si="27">SUM(C93)</f>
        <v>0</v>
      </c>
      <c r="D92" s="22">
        <f t="shared" si="27"/>
        <v>0</v>
      </c>
      <c r="E92" s="22">
        <f t="shared" si="27"/>
        <v>0</v>
      </c>
      <c r="F92" s="22">
        <f t="shared" si="27"/>
        <v>0</v>
      </c>
      <c r="G92" s="22">
        <f t="shared" si="27"/>
        <v>0</v>
      </c>
      <c r="H92" s="22">
        <f t="shared" si="27"/>
        <v>0</v>
      </c>
      <c r="I92" s="22">
        <f t="shared" si="27"/>
        <v>0</v>
      </c>
      <c r="J92" s="22">
        <f t="shared" si="27"/>
        <v>0</v>
      </c>
      <c r="K92" s="22">
        <f t="shared" si="27"/>
        <v>0</v>
      </c>
      <c r="L92" s="22">
        <f t="shared" si="27"/>
        <v>0</v>
      </c>
      <c r="M92" s="22">
        <f t="shared" si="27"/>
        <v>0</v>
      </c>
      <c r="N92" s="22">
        <f t="shared" si="27"/>
        <v>0</v>
      </c>
      <c r="O92" s="18">
        <f>SUM(C92:N92)</f>
        <v>0</v>
      </c>
    </row>
    <row r="93" spans="1:16" s="2" customFormat="1">
      <c r="A93" s="23"/>
      <c r="B93" s="12"/>
      <c r="C93" s="12"/>
      <c r="D93" s="12"/>
      <c r="E93" s="12"/>
      <c r="F93" s="12"/>
      <c r="G93" s="12"/>
      <c r="H93" s="15"/>
      <c r="I93" s="12"/>
      <c r="J93" s="50"/>
      <c r="K93" s="12"/>
      <c r="L93" s="12"/>
      <c r="M93" s="12"/>
      <c r="N93" s="13"/>
      <c r="O93" s="14">
        <f>SUM(C93:N93)</f>
        <v>0</v>
      </c>
    </row>
    <row r="94" spans="1:16" s="2" customFormat="1">
      <c r="A94" s="8" t="s">
        <v>19</v>
      </c>
      <c r="B94" s="9">
        <f>SUM(B95)</f>
        <v>1000000</v>
      </c>
      <c r="C94" s="9">
        <f t="shared" ref="C94:N94" si="28">SUM(C95)</f>
        <v>0</v>
      </c>
      <c r="D94" s="9">
        <f t="shared" si="28"/>
        <v>0</v>
      </c>
      <c r="E94" s="9">
        <f t="shared" si="28"/>
        <v>0</v>
      </c>
      <c r="F94" s="9">
        <f t="shared" si="28"/>
        <v>700000</v>
      </c>
      <c r="G94" s="9">
        <f t="shared" si="28"/>
        <v>0</v>
      </c>
      <c r="H94" s="9">
        <f t="shared" si="28"/>
        <v>0</v>
      </c>
      <c r="I94" s="9">
        <f t="shared" si="28"/>
        <v>300000</v>
      </c>
      <c r="J94" s="66">
        <f t="shared" si="28"/>
        <v>0</v>
      </c>
      <c r="K94" s="9">
        <f t="shared" si="28"/>
        <v>0</v>
      </c>
      <c r="L94" s="9">
        <f t="shared" si="28"/>
        <v>0</v>
      </c>
      <c r="M94" s="9">
        <f t="shared" si="28"/>
        <v>0</v>
      </c>
      <c r="N94" s="9">
        <f t="shared" si="28"/>
        <v>0</v>
      </c>
      <c r="O94" s="10">
        <f>SUM(C94:N94)</f>
        <v>1000000</v>
      </c>
    </row>
    <row r="95" spans="1:16" s="2" customFormat="1">
      <c r="A95" s="11" t="s">
        <v>20</v>
      </c>
      <c r="B95" s="12">
        <v>1000000</v>
      </c>
      <c r="C95" s="12"/>
      <c r="D95" s="12"/>
      <c r="E95" s="12"/>
      <c r="F95" s="12">
        <v>700000</v>
      </c>
      <c r="G95" s="12"/>
      <c r="H95" s="15"/>
      <c r="I95" s="12">
        <v>300000</v>
      </c>
      <c r="J95" s="50"/>
      <c r="K95" s="12"/>
      <c r="L95" s="12"/>
      <c r="M95" s="12"/>
      <c r="N95" s="13"/>
      <c r="O95" s="14">
        <f>SUM(C95:N95)</f>
        <v>1000000</v>
      </c>
    </row>
    <row r="96" spans="1:16" s="2" customFormat="1" ht="15.75" thickBot="1">
      <c r="A96" s="5" t="s">
        <v>21</v>
      </c>
      <c r="B96" s="6">
        <f>SUM(B92-B94)</f>
        <v>-1000000</v>
      </c>
      <c r="C96" s="6">
        <f t="shared" ref="C96:N96" si="29">SUM(C92-C94)</f>
        <v>0</v>
      </c>
      <c r="D96" s="6">
        <f t="shared" si="29"/>
        <v>0</v>
      </c>
      <c r="E96" s="6">
        <f t="shared" si="29"/>
        <v>0</v>
      </c>
      <c r="F96" s="6">
        <f t="shared" si="29"/>
        <v>-700000</v>
      </c>
      <c r="G96" s="6">
        <f t="shared" si="29"/>
        <v>0</v>
      </c>
      <c r="H96" s="6">
        <f t="shared" si="29"/>
        <v>0</v>
      </c>
      <c r="I96" s="6">
        <f t="shared" si="29"/>
        <v>-300000</v>
      </c>
      <c r="J96" s="6">
        <f t="shared" si="29"/>
        <v>0</v>
      </c>
      <c r="K96" s="6">
        <f t="shared" si="29"/>
        <v>0</v>
      </c>
      <c r="L96" s="6">
        <f t="shared" si="29"/>
        <v>0</v>
      </c>
      <c r="M96" s="6">
        <f t="shared" si="29"/>
        <v>0</v>
      </c>
      <c r="N96" s="6">
        <f t="shared" si="29"/>
        <v>0</v>
      </c>
      <c r="O96" s="7">
        <f>SUM(C96:N96)</f>
        <v>-1000000</v>
      </c>
    </row>
    <row r="97" spans="1:16" s="2" customFormat="1" ht="15" customHeight="1" thickBot="1">
      <c r="A97" s="16" t="s">
        <v>1</v>
      </c>
      <c r="B97" s="17" t="s">
        <v>2</v>
      </c>
      <c r="C97" s="17" t="s">
        <v>3</v>
      </c>
      <c r="D97" s="17" t="s">
        <v>4</v>
      </c>
      <c r="E97" s="17" t="s">
        <v>5</v>
      </c>
      <c r="F97" s="17" t="s">
        <v>6</v>
      </c>
      <c r="G97" s="17" t="s">
        <v>7</v>
      </c>
      <c r="H97" s="17" t="s">
        <v>8</v>
      </c>
      <c r="I97" s="17" t="s">
        <v>9</v>
      </c>
      <c r="J97" s="17" t="s">
        <v>10</v>
      </c>
      <c r="K97" s="17" t="s">
        <v>11</v>
      </c>
      <c r="L97" s="17" t="s">
        <v>12</v>
      </c>
      <c r="M97" s="17" t="s">
        <v>13</v>
      </c>
      <c r="N97" s="17" t="s">
        <v>14</v>
      </c>
      <c r="O97" s="19" t="s">
        <v>36</v>
      </c>
    </row>
    <row r="98" spans="1:16" s="2" customFormat="1" ht="15.75" customHeight="1" thickBot="1">
      <c r="A98" s="102" t="s">
        <v>15</v>
      </c>
      <c r="B98" s="103"/>
      <c r="C98" s="103"/>
      <c r="D98" s="103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20" t="s">
        <v>57</v>
      </c>
    </row>
    <row r="99" spans="1:16" s="2" customFormat="1">
      <c r="A99" s="105" t="s">
        <v>59</v>
      </c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7"/>
    </row>
    <row r="100" spans="1:16" s="2" customFormat="1" ht="15.75" thickBot="1">
      <c r="A100" s="99" t="s">
        <v>17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1"/>
    </row>
    <row r="101" spans="1:16" s="2" customFormat="1">
      <c r="A101" s="21" t="s">
        <v>18</v>
      </c>
      <c r="B101" s="22">
        <f>SUM(B102)</f>
        <v>0</v>
      </c>
      <c r="C101" s="22">
        <f t="shared" ref="C101:N101" si="30">SUM(C102)</f>
        <v>0</v>
      </c>
      <c r="D101" s="22">
        <f t="shared" si="30"/>
        <v>0</v>
      </c>
      <c r="E101" s="22">
        <f t="shared" si="30"/>
        <v>0</v>
      </c>
      <c r="F101" s="22">
        <f t="shared" si="30"/>
        <v>0</v>
      </c>
      <c r="G101" s="22">
        <f t="shared" si="30"/>
        <v>0</v>
      </c>
      <c r="H101" s="22">
        <f t="shared" si="30"/>
        <v>0</v>
      </c>
      <c r="I101" s="22">
        <f t="shared" si="30"/>
        <v>0</v>
      </c>
      <c r="J101" s="22">
        <f t="shared" si="30"/>
        <v>0</v>
      </c>
      <c r="K101" s="22">
        <f t="shared" si="30"/>
        <v>0</v>
      </c>
      <c r="L101" s="22">
        <f t="shared" si="30"/>
        <v>0</v>
      </c>
      <c r="M101" s="22">
        <f t="shared" si="30"/>
        <v>0</v>
      </c>
      <c r="N101" s="22">
        <f t="shared" si="30"/>
        <v>0</v>
      </c>
      <c r="O101" s="18">
        <f>SUM(C101:N101)</f>
        <v>0</v>
      </c>
    </row>
    <row r="102" spans="1:16" s="2" customFormat="1">
      <c r="A102" s="23"/>
      <c r="B102" s="12"/>
      <c r="C102" s="12"/>
      <c r="D102" s="12"/>
      <c r="E102" s="12"/>
      <c r="F102" s="12"/>
      <c r="G102" s="12"/>
      <c r="H102" s="15"/>
      <c r="I102" s="12"/>
      <c r="J102" s="50"/>
      <c r="K102" s="12"/>
      <c r="L102" s="12"/>
      <c r="M102" s="12"/>
      <c r="N102" s="13"/>
      <c r="O102" s="14">
        <f>SUM(C102:N102)</f>
        <v>0</v>
      </c>
    </row>
    <row r="103" spans="1:16" s="2" customFormat="1">
      <c r="A103" s="8" t="s">
        <v>19</v>
      </c>
      <c r="B103" s="9">
        <f>SUM(B104)</f>
        <v>20000</v>
      </c>
      <c r="C103" s="9">
        <f t="shared" ref="C103:N103" si="31">SUM(C104)</f>
        <v>0</v>
      </c>
      <c r="D103" s="9">
        <f t="shared" si="31"/>
        <v>0</v>
      </c>
      <c r="E103" s="9">
        <f t="shared" si="31"/>
        <v>0</v>
      </c>
      <c r="F103" s="9">
        <f t="shared" si="31"/>
        <v>0</v>
      </c>
      <c r="G103" s="9">
        <f t="shared" si="31"/>
        <v>0</v>
      </c>
      <c r="H103" s="9">
        <f t="shared" si="31"/>
        <v>0</v>
      </c>
      <c r="I103" s="9">
        <f t="shared" si="31"/>
        <v>0</v>
      </c>
      <c r="J103" s="66">
        <f t="shared" si="31"/>
        <v>0</v>
      </c>
      <c r="K103" s="9">
        <f t="shared" si="31"/>
        <v>0</v>
      </c>
      <c r="L103" s="9">
        <f t="shared" si="31"/>
        <v>0</v>
      </c>
      <c r="M103" s="9">
        <f t="shared" si="31"/>
        <v>0</v>
      </c>
      <c r="N103" s="9">
        <f t="shared" si="31"/>
        <v>20000</v>
      </c>
      <c r="O103" s="10">
        <f>SUM(C103:N103)</f>
        <v>20000</v>
      </c>
    </row>
    <row r="104" spans="1:16" s="2" customFormat="1">
      <c r="A104" s="11" t="s">
        <v>20</v>
      </c>
      <c r="B104" s="12">
        <v>20000</v>
      </c>
      <c r="C104" s="12"/>
      <c r="D104" s="12"/>
      <c r="E104" s="12"/>
      <c r="F104" s="12"/>
      <c r="G104" s="12"/>
      <c r="H104" s="15"/>
      <c r="I104" s="12"/>
      <c r="J104" s="50"/>
      <c r="K104" s="12"/>
      <c r="L104" s="12"/>
      <c r="M104" s="12"/>
      <c r="N104" s="13">
        <v>20000</v>
      </c>
      <c r="O104" s="14">
        <f>SUM(C104:N104)</f>
        <v>20000</v>
      </c>
    </row>
    <row r="105" spans="1:16" s="2" customFormat="1" ht="15.75" thickBot="1">
      <c r="A105" s="5" t="s">
        <v>21</v>
      </c>
      <c r="B105" s="6">
        <f>SUM(B101-B103)</f>
        <v>-20000</v>
      </c>
      <c r="C105" s="6">
        <f t="shared" ref="C105:N105" si="32">SUM(C101-C103)</f>
        <v>0</v>
      </c>
      <c r="D105" s="6">
        <f t="shared" si="32"/>
        <v>0</v>
      </c>
      <c r="E105" s="6">
        <f t="shared" si="32"/>
        <v>0</v>
      </c>
      <c r="F105" s="6">
        <f t="shared" si="32"/>
        <v>0</v>
      </c>
      <c r="G105" s="6">
        <f t="shared" si="32"/>
        <v>0</v>
      </c>
      <c r="H105" s="6">
        <f t="shared" si="32"/>
        <v>0</v>
      </c>
      <c r="I105" s="6">
        <f t="shared" si="32"/>
        <v>0</v>
      </c>
      <c r="J105" s="6">
        <f t="shared" si="32"/>
        <v>0</v>
      </c>
      <c r="K105" s="6">
        <f t="shared" si="32"/>
        <v>0</v>
      </c>
      <c r="L105" s="6">
        <f t="shared" si="32"/>
        <v>0</v>
      </c>
      <c r="M105" s="6">
        <f t="shared" si="32"/>
        <v>0</v>
      </c>
      <c r="N105" s="6">
        <f t="shared" si="32"/>
        <v>-20000</v>
      </c>
      <c r="O105" s="7">
        <f>SUM(C105:N105)</f>
        <v>-20000</v>
      </c>
    </row>
    <row r="106" spans="1:16" ht="15" customHeight="1" thickBot="1">
      <c r="A106" s="16" t="s">
        <v>1</v>
      </c>
      <c r="B106" s="17" t="s">
        <v>2</v>
      </c>
      <c r="C106" s="17" t="s">
        <v>3</v>
      </c>
      <c r="D106" s="17" t="s">
        <v>4</v>
      </c>
      <c r="E106" s="17" t="s">
        <v>5</v>
      </c>
      <c r="F106" s="17" t="s">
        <v>6</v>
      </c>
      <c r="G106" s="17" t="s">
        <v>7</v>
      </c>
      <c r="H106" s="17" t="s">
        <v>8</v>
      </c>
      <c r="I106" s="17" t="s">
        <v>9</v>
      </c>
      <c r="J106" s="17" t="s">
        <v>10</v>
      </c>
      <c r="K106" s="17" t="s">
        <v>11</v>
      </c>
      <c r="L106" s="17" t="s">
        <v>12</v>
      </c>
      <c r="M106" s="17" t="s">
        <v>13</v>
      </c>
      <c r="N106" s="17" t="s">
        <v>14</v>
      </c>
      <c r="O106" s="19" t="s">
        <v>36</v>
      </c>
    </row>
    <row r="107" spans="1:16" ht="15.75" customHeight="1" thickBot="1">
      <c r="A107" s="102" t="s">
        <v>15</v>
      </c>
      <c r="B107" s="103"/>
      <c r="C107" s="103"/>
      <c r="D107" s="103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20" t="s">
        <v>57</v>
      </c>
    </row>
    <row r="108" spans="1:16">
      <c r="A108" s="105" t="s">
        <v>60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107"/>
    </row>
    <row r="109" spans="1:16" ht="15.75" thickBot="1">
      <c r="A109" s="99" t="s">
        <v>37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1"/>
      <c r="P109" t="s">
        <v>28</v>
      </c>
    </row>
    <row r="110" spans="1:16" s="67" customFormat="1">
      <c r="A110" s="21" t="s">
        <v>18</v>
      </c>
      <c r="B110" s="22">
        <f>SUM(B111)</f>
        <v>0</v>
      </c>
      <c r="C110" s="22">
        <f t="shared" ref="C110:N110" si="33">SUM(C111)</f>
        <v>0</v>
      </c>
      <c r="D110" s="22">
        <f t="shared" si="33"/>
        <v>0</v>
      </c>
      <c r="E110" s="22">
        <f t="shared" si="33"/>
        <v>0</v>
      </c>
      <c r="F110" s="22">
        <f t="shared" si="33"/>
        <v>0</v>
      </c>
      <c r="G110" s="22">
        <f t="shared" si="33"/>
        <v>0</v>
      </c>
      <c r="H110" s="22">
        <f t="shared" si="33"/>
        <v>0</v>
      </c>
      <c r="I110" s="22">
        <f t="shared" si="33"/>
        <v>0</v>
      </c>
      <c r="J110" s="22">
        <f t="shared" si="33"/>
        <v>0</v>
      </c>
      <c r="K110" s="22">
        <f t="shared" si="33"/>
        <v>0</v>
      </c>
      <c r="L110" s="22">
        <f t="shared" si="33"/>
        <v>0</v>
      </c>
      <c r="M110" s="22">
        <f t="shared" si="33"/>
        <v>0</v>
      </c>
      <c r="N110" s="22">
        <f t="shared" si="33"/>
        <v>0</v>
      </c>
      <c r="O110" s="18">
        <f>SUM(C110:N110)</f>
        <v>0</v>
      </c>
    </row>
    <row r="111" spans="1:16" s="67" customFormat="1">
      <c r="A111" s="23"/>
      <c r="B111" s="12"/>
      <c r="C111" s="12"/>
      <c r="D111" s="12"/>
      <c r="E111" s="12"/>
      <c r="F111" s="12"/>
      <c r="G111" s="12"/>
      <c r="H111" s="15"/>
      <c r="I111" s="12"/>
      <c r="J111" s="50"/>
      <c r="K111" s="12"/>
      <c r="L111" s="12"/>
      <c r="M111" s="12"/>
      <c r="N111" s="13"/>
      <c r="O111" s="14">
        <f>SUM(C111:N111)</f>
        <v>0</v>
      </c>
    </row>
    <row r="112" spans="1:16" s="67" customFormat="1" ht="15" customHeight="1">
      <c r="A112" s="8" t="s">
        <v>19</v>
      </c>
      <c r="B112" s="9">
        <f>SUM(B113)</f>
        <v>25000</v>
      </c>
      <c r="C112" s="9">
        <f t="shared" ref="C112:N112" si="34">SUM(C113)</f>
        <v>0</v>
      </c>
      <c r="D112" s="9">
        <f t="shared" si="34"/>
        <v>0</v>
      </c>
      <c r="E112" s="9">
        <f t="shared" si="34"/>
        <v>0</v>
      </c>
      <c r="F112" s="9">
        <f t="shared" si="34"/>
        <v>0</v>
      </c>
      <c r="G112" s="9">
        <f t="shared" si="34"/>
        <v>0</v>
      </c>
      <c r="H112" s="9">
        <f t="shared" si="34"/>
        <v>0</v>
      </c>
      <c r="I112" s="9">
        <f t="shared" si="34"/>
        <v>0</v>
      </c>
      <c r="J112" s="66">
        <f t="shared" si="34"/>
        <v>0</v>
      </c>
      <c r="K112" s="9">
        <f t="shared" si="34"/>
        <v>0</v>
      </c>
      <c r="L112" s="9">
        <f t="shared" si="34"/>
        <v>25000</v>
      </c>
      <c r="M112" s="9">
        <f t="shared" si="34"/>
        <v>0</v>
      </c>
      <c r="N112" s="9">
        <f t="shared" si="34"/>
        <v>0</v>
      </c>
      <c r="O112" s="10">
        <f>SUM(C112:N112)</f>
        <v>25000</v>
      </c>
    </row>
    <row r="113" spans="1:16" s="67" customFormat="1">
      <c r="A113" s="11" t="s">
        <v>20</v>
      </c>
      <c r="B113" s="12">
        <v>25000</v>
      </c>
      <c r="C113" s="12"/>
      <c r="D113" s="12"/>
      <c r="E113" s="12"/>
      <c r="F113" s="12"/>
      <c r="G113" s="12"/>
      <c r="H113" s="15"/>
      <c r="I113" s="12"/>
      <c r="J113" s="50"/>
      <c r="K113" s="12"/>
      <c r="L113" s="12">
        <v>25000</v>
      </c>
      <c r="M113" s="12"/>
      <c r="N113" s="13">
        <v>0</v>
      </c>
      <c r="O113" s="14">
        <f>SUM(C113:N113)</f>
        <v>25000</v>
      </c>
    </row>
    <row r="114" spans="1:16" ht="15.75" thickBot="1">
      <c r="A114" s="5" t="s">
        <v>21</v>
      </c>
      <c r="B114" s="6">
        <f>SUM(B110-B112)</f>
        <v>-25000</v>
      </c>
      <c r="C114" s="6">
        <f t="shared" ref="C114:N114" si="35">SUM(C110-C112)</f>
        <v>0</v>
      </c>
      <c r="D114" s="6">
        <f t="shared" si="35"/>
        <v>0</v>
      </c>
      <c r="E114" s="6">
        <f t="shared" si="35"/>
        <v>0</v>
      </c>
      <c r="F114" s="6">
        <f t="shared" si="35"/>
        <v>0</v>
      </c>
      <c r="G114" s="6">
        <f t="shared" si="35"/>
        <v>0</v>
      </c>
      <c r="H114" s="6">
        <f t="shared" si="35"/>
        <v>0</v>
      </c>
      <c r="I114" s="6">
        <f t="shared" si="35"/>
        <v>0</v>
      </c>
      <c r="J114" s="6">
        <f t="shared" si="35"/>
        <v>0</v>
      </c>
      <c r="K114" s="6">
        <f t="shared" si="35"/>
        <v>0</v>
      </c>
      <c r="L114" s="6">
        <f t="shared" si="35"/>
        <v>-25000</v>
      </c>
      <c r="M114" s="6">
        <f t="shared" si="35"/>
        <v>0</v>
      </c>
      <c r="N114" s="6">
        <f t="shared" si="35"/>
        <v>0</v>
      </c>
      <c r="O114" s="7">
        <f>SUM(C114:N114)</f>
        <v>-25000</v>
      </c>
    </row>
    <row r="115" spans="1:16" ht="15" customHeight="1" thickBot="1">
      <c r="A115" s="16" t="s">
        <v>1</v>
      </c>
      <c r="B115" s="17" t="s">
        <v>2</v>
      </c>
      <c r="C115" s="17" t="s">
        <v>3</v>
      </c>
      <c r="D115" s="17" t="s">
        <v>4</v>
      </c>
      <c r="E115" s="17" t="s">
        <v>5</v>
      </c>
      <c r="F115" s="17" t="s">
        <v>6</v>
      </c>
      <c r="G115" s="17" t="s">
        <v>7</v>
      </c>
      <c r="H115" s="17" t="s">
        <v>8</v>
      </c>
      <c r="I115" s="17" t="s">
        <v>9</v>
      </c>
      <c r="J115" s="17" t="s">
        <v>10</v>
      </c>
      <c r="K115" s="17" t="s">
        <v>11</v>
      </c>
      <c r="L115" s="17" t="s">
        <v>12</v>
      </c>
      <c r="M115" s="17" t="s">
        <v>13</v>
      </c>
      <c r="N115" s="17" t="s">
        <v>14</v>
      </c>
      <c r="O115" s="19" t="s">
        <v>36</v>
      </c>
    </row>
    <row r="116" spans="1:16" ht="15.75" customHeight="1" thickBot="1">
      <c r="A116" s="102" t="s">
        <v>15</v>
      </c>
      <c r="B116" s="103"/>
      <c r="C116" s="103"/>
      <c r="D116" s="103"/>
      <c r="E116" s="104"/>
      <c r="F116" s="104"/>
      <c r="G116" s="104"/>
      <c r="H116" s="104"/>
      <c r="I116" s="104"/>
      <c r="J116" s="104"/>
      <c r="K116" s="104"/>
      <c r="L116" s="104"/>
      <c r="M116" s="104"/>
      <c r="N116" s="104"/>
      <c r="O116" s="20" t="s">
        <v>57</v>
      </c>
    </row>
    <row r="117" spans="1:16">
      <c r="A117" s="105" t="s">
        <v>61</v>
      </c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  <c r="O117" s="107"/>
    </row>
    <row r="118" spans="1:16" ht="15.75" thickBot="1">
      <c r="A118" s="99" t="s">
        <v>37</v>
      </c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1"/>
    </row>
    <row r="119" spans="1:16">
      <c r="A119" s="21" t="s">
        <v>18</v>
      </c>
      <c r="B119" s="22">
        <f>SUM(B120)</f>
        <v>0</v>
      </c>
      <c r="C119" s="22">
        <f t="shared" ref="C119:N119" si="36">SUM(C120)</f>
        <v>0</v>
      </c>
      <c r="D119" s="22">
        <f t="shared" si="36"/>
        <v>0</v>
      </c>
      <c r="E119" s="22">
        <f t="shared" si="36"/>
        <v>0</v>
      </c>
      <c r="F119" s="22">
        <f t="shared" si="36"/>
        <v>0</v>
      </c>
      <c r="G119" s="22">
        <f t="shared" si="36"/>
        <v>0</v>
      </c>
      <c r="H119" s="22">
        <f t="shared" si="36"/>
        <v>0</v>
      </c>
      <c r="I119" s="22">
        <f t="shared" si="36"/>
        <v>0</v>
      </c>
      <c r="J119" s="22">
        <f t="shared" si="36"/>
        <v>0</v>
      </c>
      <c r="K119" s="22">
        <f t="shared" si="36"/>
        <v>0</v>
      </c>
      <c r="L119" s="22">
        <f t="shared" si="36"/>
        <v>0</v>
      </c>
      <c r="M119" s="22">
        <f t="shared" si="36"/>
        <v>0</v>
      </c>
      <c r="N119" s="22">
        <f t="shared" si="36"/>
        <v>0</v>
      </c>
      <c r="O119" s="18">
        <f>SUM(C119:N119)</f>
        <v>0</v>
      </c>
    </row>
    <row r="120" spans="1:16">
      <c r="A120" s="23"/>
      <c r="B120" s="12"/>
      <c r="C120" s="12"/>
      <c r="D120" s="12"/>
      <c r="E120" s="12"/>
      <c r="F120" s="12"/>
      <c r="G120" s="12"/>
      <c r="H120" s="15"/>
      <c r="I120" s="12"/>
      <c r="J120" s="50"/>
      <c r="K120" s="12"/>
      <c r="L120" s="12"/>
      <c r="M120" s="12"/>
      <c r="N120" s="13"/>
      <c r="O120" s="14">
        <f>SUM(C120:N120)</f>
        <v>0</v>
      </c>
    </row>
    <row r="121" spans="1:16">
      <c r="A121" s="8" t="s">
        <v>19</v>
      </c>
      <c r="B121" s="9">
        <f>SUM(B122)</f>
        <v>55000</v>
      </c>
      <c r="C121" s="9">
        <f t="shared" ref="C121:N121" si="37">SUM(C122)</f>
        <v>0</v>
      </c>
      <c r="D121" s="9">
        <f t="shared" si="37"/>
        <v>0</v>
      </c>
      <c r="E121" s="9">
        <f t="shared" si="37"/>
        <v>0</v>
      </c>
      <c r="F121" s="9">
        <f t="shared" si="37"/>
        <v>0</v>
      </c>
      <c r="G121" s="9">
        <f t="shared" si="37"/>
        <v>0</v>
      </c>
      <c r="H121" s="9">
        <f t="shared" si="37"/>
        <v>0</v>
      </c>
      <c r="I121" s="9">
        <f t="shared" si="37"/>
        <v>0</v>
      </c>
      <c r="J121" s="66">
        <f t="shared" si="37"/>
        <v>0</v>
      </c>
      <c r="K121" s="9">
        <f t="shared" si="37"/>
        <v>0</v>
      </c>
      <c r="L121" s="9">
        <f t="shared" si="37"/>
        <v>55000</v>
      </c>
      <c r="M121" s="9">
        <f t="shared" si="37"/>
        <v>0</v>
      </c>
      <c r="N121" s="9">
        <f t="shared" si="37"/>
        <v>0</v>
      </c>
      <c r="O121" s="10">
        <f>SUM(C121:N121)</f>
        <v>55000</v>
      </c>
    </row>
    <row r="122" spans="1:16">
      <c r="A122" s="11" t="s">
        <v>20</v>
      </c>
      <c r="B122" s="12">
        <v>55000</v>
      </c>
      <c r="C122" s="12"/>
      <c r="D122" s="12"/>
      <c r="E122" s="12"/>
      <c r="F122" s="12"/>
      <c r="G122" s="12"/>
      <c r="H122" s="15"/>
      <c r="I122" s="12"/>
      <c r="J122" s="50"/>
      <c r="K122" s="12"/>
      <c r="L122" s="12">
        <v>55000</v>
      </c>
      <c r="M122" s="12"/>
      <c r="N122" s="13">
        <v>0</v>
      </c>
      <c r="O122" s="14">
        <f>SUM(C122:N122)</f>
        <v>55000</v>
      </c>
    </row>
    <row r="123" spans="1:16" ht="15.75" thickBot="1">
      <c r="A123" s="5" t="s">
        <v>21</v>
      </c>
      <c r="B123" s="6">
        <f>SUM(B119-B121)</f>
        <v>-55000</v>
      </c>
      <c r="C123" s="6">
        <f t="shared" ref="C123:N123" si="38">SUM(C119-C121)</f>
        <v>0</v>
      </c>
      <c r="D123" s="6">
        <f t="shared" si="38"/>
        <v>0</v>
      </c>
      <c r="E123" s="6">
        <f t="shared" si="38"/>
        <v>0</v>
      </c>
      <c r="F123" s="6">
        <f t="shared" si="38"/>
        <v>0</v>
      </c>
      <c r="G123" s="6">
        <f t="shared" si="38"/>
        <v>0</v>
      </c>
      <c r="H123" s="6">
        <f t="shared" si="38"/>
        <v>0</v>
      </c>
      <c r="I123" s="6">
        <f t="shared" si="38"/>
        <v>0</v>
      </c>
      <c r="J123" s="6">
        <f t="shared" si="38"/>
        <v>0</v>
      </c>
      <c r="K123" s="6">
        <f t="shared" si="38"/>
        <v>0</v>
      </c>
      <c r="L123" s="6">
        <f t="shared" si="38"/>
        <v>-55000</v>
      </c>
      <c r="M123" s="6">
        <f t="shared" si="38"/>
        <v>0</v>
      </c>
      <c r="N123" s="6">
        <f t="shared" si="38"/>
        <v>0</v>
      </c>
      <c r="O123" s="7">
        <f>SUM(C123:N123)</f>
        <v>-55000</v>
      </c>
    </row>
    <row r="124" spans="1:16" ht="15.75" thickBot="1">
      <c r="A124" s="16" t="s">
        <v>1</v>
      </c>
      <c r="B124" s="17" t="s">
        <v>2</v>
      </c>
      <c r="C124" s="17" t="s">
        <v>3</v>
      </c>
      <c r="D124" s="17" t="s">
        <v>4</v>
      </c>
      <c r="E124" s="17" t="s">
        <v>5</v>
      </c>
      <c r="F124" s="17" t="s">
        <v>6</v>
      </c>
      <c r="G124" s="17" t="s">
        <v>7</v>
      </c>
      <c r="H124" s="17" t="s">
        <v>8</v>
      </c>
      <c r="I124" s="17" t="s">
        <v>9</v>
      </c>
      <c r="J124" s="17" t="s">
        <v>10</v>
      </c>
      <c r="K124" s="17" t="s">
        <v>11</v>
      </c>
      <c r="L124" s="17" t="s">
        <v>12</v>
      </c>
      <c r="M124" s="17" t="s">
        <v>13</v>
      </c>
      <c r="N124" s="17" t="s">
        <v>14</v>
      </c>
      <c r="O124" s="19" t="s">
        <v>36</v>
      </c>
    </row>
    <row r="125" spans="1:16" ht="15.75" thickBot="1">
      <c r="A125" s="102" t="s">
        <v>15</v>
      </c>
      <c r="B125" s="103"/>
      <c r="C125" s="103"/>
      <c r="D125" s="103"/>
      <c r="E125" s="104"/>
      <c r="F125" s="104"/>
      <c r="G125" s="104"/>
      <c r="H125" s="104"/>
      <c r="I125" s="104"/>
      <c r="J125" s="104"/>
      <c r="K125" s="104"/>
      <c r="L125" s="104"/>
      <c r="M125" s="104"/>
      <c r="N125" s="104"/>
      <c r="O125" s="20" t="s">
        <v>57</v>
      </c>
    </row>
    <row r="126" spans="1:16">
      <c r="A126" s="105" t="s">
        <v>62</v>
      </c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7"/>
    </row>
    <row r="127" spans="1:16" ht="15.75" thickBot="1">
      <c r="A127" s="99" t="s">
        <v>17</v>
      </c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1"/>
    </row>
    <row r="128" spans="1:16">
      <c r="A128" s="21" t="s">
        <v>18</v>
      </c>
      <c r="B128" s="22">
        <f>SUM(B129)</f>
        <v>0</v>
      </c>
      <c r="C128" s="22">
        <f t="shared" ref="C128:N128" si="39">SUM(C129)</f>
        <v>0</v>
      </c>
      <c r="D128" s="22">
        <f t="shared" si="39"/>
        <v>0</v>
      </c>
      <c r="E128" s="22">
        <f t="shared" si="39"/>
        <v>0</v>
      </c>
      <c r="F128" s="22">
        <f t="shared" si="39"/>
        <v>0</v>
      </c>
      <c r="G128" s="22">
        <f t="shared" si="39"/>
        <v>0</v>
      </c>
      <c r="H128" s="22">
        <f t="shared" si="39"/>
        <v>0</v>
      </c>
      <c r="I128" s="22">
        <f>SUM(I129)</f>
        <v>0</v>
      </c>
      <c r="J128" s="22">
        <f t="shared" si="39"/>
        <v>0</v>
      </c>
      <c r="K128" s="22">
        <f t="shared" si="39"/>
        <v>0</v>
      </c>
      <c r="L128" s="22">
        <f t="shared" si="39"/>
        <v>0</v>
      </c>
      <c r="M128" s="22">
        <f t="shared" si="39"/>
        <v>0</v>
      </c>
      <c r="N128" s="22">
        <f t="shared" si="39"/>
        <v>0</v>
      </c>
      <c r="O128" s="18">
        <f>SUM(C128:N128)</f>
        <v>0</v>
      </c>
      <c r="P128" s="45"/>
    </row>
    <row r="129" spans="1:15">
      <c r="A129" s="23"/>
      <c r="B129" s="12"/>
      <c r="C129" s="12"/>
      <c r="D129" s="12"/>
      <c r="E129" s="12"/>
      <c r="F129" s="12"/>
      <c r="G129" s="12"/>
      <c r="H129" s="15"/>
      <c r="I129" s="12"/>
      <c r="J129" s="50"/>
      <c r="K129" s="12"/>
      <c r="L129" s="12"/>
      <c r="M129" s="12"/>
      <c r="N129" s="13"/>
      <c r="O129" s="14">
        <f>SUM(C129:N129)</f>
        <v>0</v>
      </c>
    </row>
    <row r="130" spans="1:15">
      <c r="A130" s="8" t="s">
        <v>19</v>
      </c>
      <c r="B130" s="9">
        <f>SUM(B131)</f>
        <v>200000</v>
      </c>
      <c r="C130" s="9">
        <f t="shared" ref="C130:N130" si="40">SUM(C131)</f>
        <v>0</v>
      </c>
      <c r="D130" s="9">
        <f t="shared" si="40"/>
        <v>0</v>
      </c>
      <c r="E130" s="9">
        <f t="shared" si="40"/>
        <v>0</v>
      </c>
      <c r="F130" s="9">
        <f t="shared" si="40"/>
        <v>0</v>
      </c>
      <c r="G130" s="9">
        <f t="shared" si="40"/>
        <v>0</v>
      </c>
      <c r="H130" s="9">
        <f t="shared" si="40"/>
        <v>0</v>
      </c>
      <c r="I130" s="9">
        <f t="shared" si="40"/>
        <v>0</v>
      </c>
      <c r="J130" s="66">
        <f t="shared" si="40"/>
        <v>0</v>
      </c>
      <c r="K130" s="9">
        <f t="shared" si="40"/>
        <v>0</v>
      </c>
      <c r="L130" s="9">
        <f t="shared" si="40"/>
        <v>0</v>
      </c>
      <c r="M130" s="9">
        <f t="shared" si="40"/>
        <v>0</v>
      </c>
      <c r="N130" s="9">
        <f t="shared" si="40"/>
        <v>200000</v>
      </c>
      <c r="O130" s="10">
        <f>SUM(C130:N130)</f>
        <v>200000</v>
      </c>
    </row>
    <row r="131" spans="1:15">
      <c r="A131" s="11" t="s">
        <v>20</v>
      </c>
      <c r="B131" s="12">
        <v>200000</v>
      </c>
      <c r="C131" s="12"/>
      <c r="D131" s="12"/>
      <c r="E131" s="12"/>
      <c r="F131" s="12"/>
      <c r="G131" s="12"/>
      <c r="H131" s="15"/>
      <c r="I131" s="12"/>
      <c r="J131" s="50"/>
      <c r="K131" s="12"/>
      <c r="L131" s="12"/>
      <c r="M131" s="12"/>
      <c r="N131" s="13">
        <v>200000</v>
      </c>
      <c r="O131" s="14">
        <f>SUM(C131:N131)</f>
        <v>200000</v>
      </c>
    </row>
    <row r="132" spans="1:15" ht="15.75" thickBot="1">
      <c r="A132" s="5" t="s">
        <v>21</v>
      </c>
      <c r="B132" s="6">
        <f>SUM(B128-B130)</f>
        <v>-200000</v>
      </c>
      <c r="C132" s="6">
        <f t="shared" ref="C132:N132" si="41">SUM(C128-C130)</f>
        <v>0</v>
      </c>
      <c r="D132" s="6">
        <f t="shared" si="41"/>
        <v>0</v>
      </c>
      <c r="E132" s="6">
        <f t="shared" si="41"/>
        <v>0</v>
      </c>
      <c r="F132" s="6">
        <f t="shared" si="41"/>
        <v>0</v>
      </c>
      <c r="G132" s="6">
        <f t="shared" si="41"/>
        <v>0</v>
      </c>
      <c r="H132" s="6">
        <f t="shared" si="41"/>
        <v>0</v>
      </c>
      <c r="I132" s="6">
        <f t="shared" si="41"/>
        <v>0</v>
      </c>
      <c r="J132" s="6">
        <f t="shared" si="41"/>
        <v>0</v>
      </c>
      <c r="K132" s="6">
        <f t="shared" si="41"/>
        <v>0</v>
      </c>
      <c r="L132" s="6">
        <f t="shared" si="41"/>
        <v>0</v>
      </c>
      <c r="M132" s="6">
        <f t="shared" si="41"/>
        <v>0</v>
      </c>
      <c r="N132" s="6">
        <f t="shared" si="41"/>
        <v>-200000</v>
      </c>
      <c r="O132" s="7">
        <f>SUM(C132:N132)</f>
        <v>-200000</v>
      </c>
    </row>
    <row r="133" spans="1:15" ht="15.75" thickBot="1">
      <c r="A133" s="16" t="s">
        <v>1</v>
      </c>
      <c r="B133" s="17" t="s">
        <v>2</v>
      </c>
      <c r="C133" s="17" t="s">
        <v>3</v>
      </c>
      <c r="D133" s="17" t="s">
        <v>4</v>
      </c>
      <c r="E133" s="17" t="s">
        <v>5</v>
      </c>
      <c r="F133" s="17" t="s">
        <v>6</v>
      </c>
      <c r="G133" s="17" t="s">
        <v>7</v>
      </c>
      <c r="H133" s="17" t="s">
        <v>8</v>
      </c>
      <c r="I133" s="17" t="s">
        <v>9</v>
      </c>
      <c r="J133" s="17" t="s">
        <v>10</v>
      </c>
      <c r="K133" s="17" t="s">
        <v>11</v>
      </c>
      <c r="L133" s="17" t="s">
        <v>12</v>
      </c>
      <c r="M133" s="17" t="s">
        <v>13</v>
      </c>
      <c r="N133" s="17" t="s">
        <v>14</v>
      </c>
      <c r="O133" s="19" t="s">
        <v>36</v>
      </c>
    </row>
    <row r="134" spans="1:15" ht="15.75" thickBot="1">
      <c r="A134" s="102" t="s">
        <v>15</v>
      </c>
      <c r="B134" s="103"/>
      <c r="C134" s="103"/>
      <c r="D134" s="103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20" t="s">
        <v>57</v>
      </c>
    </row>
    <row r="135" spans="1:15">
      <c r="A135" s="105" t="s">
        <v>63</v>
      </c>
      <c r="B135" s="106"/>
      <c r="C135" s="106"/>
      <c r="D135" s="106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7"/>
    </row>
    <row r="136" spans="1:15" ht="15.75" thickBot="1">
      <c r="A136" s="99" t="s">
        <v>17</v>
      </c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1"/>
    </row>
    <row r="137" spans="1:15">
      <c r="A137" s="21" t="s">
        <v>18</v>
      </c>
      <c r="B137" s="22">
        <f>SUM(B138)</f>
        <v>0</v>
      </c>
      <c r="C137" s="22">
        <f t="shared" ref="C137:N137" si="42">SUM(C138)</f>
        <v>0</v>
      </c>
      <c r="D137" s="22">
        <f t="shared" si="42"/>
        <v>0</v>
      </c>
      <c r="E137" s="22">
        <f t="shared" si="42"/>
        <v>0</v>
      </c>
      <c r="F137" s="22">
        <f t="shared" si="42"/>
        <v>0</v>
      </c>
      <c r="G137" s="22">
        <f t="shared" si="42"/>
        <v>0</v>
      </c>
      <c r="H137" s="22">
        <f t="shared" si="42"/>
        <v>0</v>
      </c>
      <c r="I137" s="22">
        <f t="shared" si="42"/>
        <v>0</v>
      </c>
      <c r="J137" s="22">
        <f t="shared" si="42"/>
        <v>0</v>
      </c>
      <c r="K137" s="22">
        <f t="shared" si="42"/>
        <v>0</v>
      </c>
      <c r="L137" s="22">
        <f t="shared" si="42"/>
        <v>0</v>
      </c>
      <c r="M137" s="22">
        <f t="shared" si="42"/>
        <v>0</v>
      </c>
      <c r="N137" s="22">
        <f t="shared" si="42"/>
        <v>0</v>
      </c>
      <c r="O137" s="18">
        <f>SUM(C137:N137)</f>
        <v>0</v>
      </c>
    </row>
    <row r="138" spans="1:15">
      <c r="A138" s="23"/>
      <c r="B138" s="12"/>
      <c r="C138" s="12"/>
      <c r="D138" s="12"/>
      <c r="E138" s="12"/>
      <c r="F138" s="12"/>
      <c r="G138" s="12"/>
      <c r="H138" s="15"/>
      <c r="I138" s="12"/>
      <c r="J138" s="50"/>
      <c r="K138" s="12"/>
      <c r="L138" s="12"/>
      <c r="M138" s="12"/>
      <c r="N138" s="13"/>
      <c r="O138" s="14">
        <f>SUM(C138:N138)</f>
        <v>0</v>
      </c>
    </row>
    <row r="139" spans="1:15">
      <c r="A139" s="8" t="s">
        <v>19</v>
      </c>
      <c r="B139" s="9">
        <f>SUM(B140)</f>
        <v>35000</v>
      </c>
      <c r="C139" s="9">
        <f t="shared" ref="C139:N139" si="43">SUM(C140)</f>
        <v>0</v>
      </c>
      <c r="D139" s="9">
        <f t="shared" si="43"/>
        <v>0</v>
      </c>
      <c r="E139" s="9">
        <f t="shared" si="43"/>
        <v>0</v>
      </c>
      <c r="F139" s="9">
        <f t="shared" si="43"/>
        <v>0</v>
      </c>
      <c r="G139" s="9">
        <f t="shared" si="43"/>
        <v>0</v>
      </c>
      <c r="H139" s="9">
        <f t="shared" si="43"/>
        <v>0</v>
      </c>
      <c r="I139" s="9">
        <f t="shared" si="43"/>
        <v>0</v>
      </c>
      <c r="J139" s="66">
        <f t="shared" si="43"/>
        <v>0</v>
      </c>
      <c r="K139" s="9">
        <f t="shared" si="43"/>
        <v>0</v>
      </c>
      <c r="L139" s="9">
        <f t="shared" si="43"/>
        <v>0</v>
      </c>
      <c r="M139" s="9">
        <f t="shared" si="43"/>
        <v>35000</v>
      </c>
      <c r="N139" s="9">
        <f t="shared" si="43"/>
        <v>0</v>
      </c>
      <c r="O139" s="10">
        <f>SUM(C139:N139)</f>
        <v>35000</v>
      </c>
    </row>
    <row r="140" spans="1:15">
      <c r="A140" s="11" t="s">
        <v>20</v>
      </c>
      <c r="B140" s="12">
        <v>35000</v>
      </c>
      <c r="C140" s="12"/>
      <c r="D140" s="12"/>
      <c r="E140" s="12"/>
      <c r="F140" s="12"/>
      <c r="G140" s="12"/>
      <c r="H140" s="15"/>
      <c r="I140" s="12"/>
      <c r="J140" s="50"/>
      <c r="K140" s="12"/>
      <c r="L140" s="12"/>
      <c r="M140" s="12">
        <v>35000</v>
      </c>
      <c r="N140" s="13">
        <v>0</v>
      </c>
      <c r="O140" s="14">
        <f>SUM(C140:N140)</f>
        <v>35000</v>
      </c>
    </row>
    <row r="141" spans="1:15" ht="15.75" thickBot="1">
      <c r="A141" s="5" t="s">
        <v>21</v>
      </c>
      <c r="B141" s="6">
        <f>SUM(B137-B139)</f>
        <v>-35000</v>
      </c>
      <c r="C141" s="6">
        <f t="shared" ref="C141:N141" si="44">SUM(C137-C139)</f>
        <v>0</v>
      </c>
      <c r="D141" s="6">
        <f t="shared" si="44"/>
        <v>0</v>
      </c>
      <c r="E141" s="6">
        <f t="shared" si="44"/>
        <v>0</v>
      </c>
      <c r="F141" s="6">
        <f t="shared" si="44"/>
        <v>0</v>
      </c>
      <c r="G141" s="6">
        <f t="shared" si="44"/>
        <v>0</v>
      </c>
      <c r="H141" s="6">
        <f t="shared" si="44"/>
        <v>0</v>
      </c>
      <c r="I141" s="6">
        <f t="shared" si="44"/>
        <v>0</v>
      </c>
      <c r="J141" s="6">
        <f t="shared" si="44"/>
        <v>0</v>
      </c>
      <c r="K141" s="6">
        <f t="shared" si="44"/>
        <v>0</v>
      </c>
      <c r="L141" s="6">
        <f t="shared" si="44"/>
        <v>0</v>
      </c>
      <c r="M141" s="6">
        <f t="shared" si="44"/>
        <v>-35000</v>
      </c>
      <c r="N141" s="6">
        <f t="shared" si="44"/>
        <v>0</v>
      </c>
      <c r="O141" s="7">
        <f>SUM(C141:N141)</f>
        <v>-35000</v>
      </c>
    </row>
    <row r="142" spans="1:15" ht="15.75" thickBot="1">
      <c r="A142" s="16" t="s">
        <v>1</v>
      </c>
      <c r="B142" s="17" t="s">
        <v>2</v>
      </c>
      <c r="C142" s="17" t="s">
        <v>3</v>
      </c>
      <c r="D142" s="17" t="s">
        <v>4</v>
      </c>
      <c r="E142" s="17" t="s">
        <v>5</v>
      </c>
      <c r="F142" s="17" t="s">
        <v>6</v>
      </c>
      <c r="G142" s="17" t="s">
        <v>7</v>
      </c>
      <c r="H142" s="17" t="s">
        <v>8</v>
      </c>
      <c r="I142" s="17" t="s">
        <v>9</v>
      </c>
      <c r="J142" s="17" t="s">
        <v>10</v>
      </c>
      <c r="K142" s="17" t="s">
        <v>11</v>
      </c>
      <c r="L142" s="17" t="s">
        <v>12</v>
      </c>
      <c r="M142" s="17" t="s">
        <v>13</v>
      </c>
      <c r="N142" s="17" t="s">
        <v>14</v>
      </c>
      <c r="O142" s="19" t="s">
        <v>36</v>
      </c>
    </row>
    <row r="143" spans="1:15" ht="15.75" thickBot="1">
      <c r="A143" s="102" t="s">
        <v>15</v>
      </c>
      <c r="B143" s="103"/>
      <c r="C143" s="103"/>
      <c r="D143" s="103"/>
      <c r="E143" s="104"/>
      <c r="F143" s="104"/>
      <c r="G143" s="104"/>
      <c r="H143" s="104"/>
      <c r="I143" s="104"/>
      <c r="J143" s="104"/>
      <c r="K143" s="104"/>
      <c r="L143" s="104"/>
      <c r="M143" s="104"/>
      <c r="N143" s="104"/>
      <c r="O143" s="20" t="s">
        <v>57</v>
      </c>
    </row>
    <row r="144" spans="1:15">
      <c r="A144" s="105" t="s">
        <v>64</v>
      </c>
      <c r="B144" s="106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5.75" thickBot="1">
      <c r="A145" s="99" t="s">
        <v>17</v>
      </c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1"/>
    </row>
    <row r="146" spans="1:15">
      <c r="A146" s="21" t="s">
        <v>18</v>
      </c>
      <c r="B146" s="22">
        <f>SUM(B147)</f>
        <v>0</v>
      </c>
      <c r="C146" s="22">
        <f t="shared" ref="C146:N146" si="45">SUM(C147)</f>
        <v>0</v>
      </c>
      <c r="D146" s="22">
        <f t="shared" si="45"/>
        <v>0</v>
      </c>
      <c r="E146" s="22">
        <f t="shared" si="45"/>
        <v>0</v>
      </c>
      <c r="F146" s="22">
        <f t="shared" si="45"/>
        <v>0</v>
      </c>
      <c r="G146" s="22">
        <f t="shared" si="45"/>
        <v>0</v>
      </c>
      <c r="H146" s="22">
        <f t="shared" si="45"/>
        <v>0</v>
      </c>
      <c r="I146" s="22">
        <f t="shared" si="45"/>
        <v>0</v>
      </c>
      <c r="J146" s="22">
        <f t="shared" si="45"/>
        <v>0</v>
      </c>
      <c r="K146" s="22">
        <f t="shared" si="45"/>
        <v>0</v>
      </c>
      <c r="L146" s="22">
        <f t="shared" si="45"/>
        <v>0</v>
      </c>
      <c r="M146" s="22">
        <f t="shared" si="45"/>
        <v>0</v>
      </c>
      <c r="N146" s="22">
        <f t="shared" si="45"/>
        <v>0</v>
      </c>
      <c r="O146" s="18">
        <f>SUM(C146:N146)</f>
        <v>0</v>
      </c>
    </row>
    <row r="147" spans="1:15">
      <c r="A147" s="23"/>
      <c r="B147" s="12"/>
      <c r="C147" s="12"/>
      <c r="D147" s="12"/>
      <c r="E147" s="12"/>
      <c r="F147" s="12"/>
      <c r="G147" s="12"/>
      <c r="H147" s="15"/>
      <c r="I147" s="12"/>
      <c r="J147" s="50"/>
      <c r="K147" s="12"/>
      <c r="L147" s="12"/>
      <c r="M147" s="12"/>
      <c r="N147" s="13"/>
      <c r="O147" s="14">
        <f>SUM(C147:N147)</f>
        <v>0</v>
      </c>
    </row>
    <row r="148" spans="1:15">
      <c r="A148" s="8" t="s">
        <v>19</v>
      </c>
      <c r="B148" s="9">
        <f>SUM(B149)</f>
        <v>700000</v>
      </c>
      <c r="C148" s="9">
        <f t="shared" ref="C148:N148" si="46">SUM(C149)</f>
        <v>0</v>
      </c>
      <c r="D148" s="9">
        <f t="shared" si="46"/>
        <v>0</v>
      </c>
      <c r="E148" s="9">
        <f t="shared" si="46"/>
        <v>0</v>
      </c>
      <c r="F148" s="9">
        <f t="shared" si="46"/>
        <v>0</v>
      </c>
      <c r="G148" s="9">
        <f t="shared" si="46"/>
        <v>0</v>
      </c>
      <c r="H148" s="9">
        <f t="shared" si="46"/>
        <v>0</v>
      </c>
      <c r="I148" s="9">
        <f t="shared" si="46"/>
        <v>0</v>
      </c>
      <c r="J148" s="66">
        <f t="shared" si="46"/>
        <v>0</v>
      </c>
      <c r="K148" s="9">
        <f t="shared" si="46"/>
        <v>0</v>
      </c>
      <c r="L148" s="9">
        <f t="shared" si="46"/>
        <v>0</v>
      </c>
      <c r="M148" s="9">
        <f t="shared" si="46"/>
        <v>0</v>
      </c>
      <c r="N148" s="9">
        <f t="shared" si="46"/>
        <v>700000</v>
      </c>
      <c r="O148" s="10">
        <f>SUM(C148:N148)</f>
        <v>700000</v>
      </c>
    </row>
    <row r="149" spans="1:15">
      <c r="A149" s="11" t="s">
        <v>20</v>
      </c>
      <c r="B149" s="12">
        <v>700000</v>
      </c>
      <c r="C149" s="12"/>
      <c r="D149" s="12"/>
      <c r="E149" s="12"/>
      <c r="F149" s="12"/>
      <c r="G149" s="12"/>
      <c r="H149" s="15"/>
      <c r="I149" s="12"/>
      <c r="J149" s="50"/>
      <c r="K149" s="12"/>
      <c r="L149" s="12"/>
      <c r="M149" s="12"/>
      <c r="N149" s="13">
        <v>700000</v>
      </c>
      <c r="O149" s="14">
        <f>SUM(C149:N149)</f>
        <v>700000</v>
      </c>
    </row>
    <row r="150" spans="1:15" ht="15.75" thickBot="1">
      <c r="A150" s="5" t="s">
        <v>21</v>
      </c>
      <c r="B150" s="6">
        <f>SUM(B146-B148)</f>
        <v>-700000</v>
      </c>
      <c r="C150" s="6">
        <f t="shared" ref="C150:N150" si="47">SUM(C146-C148)</f>
        <v>0</v>
      </c>
      <c r="D150" s="6">
        <f t="shared" si="47"/>
        <v>0</v>
      </c>
      <c r="E150" s="6">
        <f t="shared" si="47"/>
        <v>0</v>
      </c>
      <c r="F150" s="6">
        <f t="shared" si="47"/>
        <v>0</v>
      </c>
      <c r="G150" s="6">
        <f t="shared" si="47"/>
        <v>0</v>
      </c>
      <c r="H150" s="6">
        <f t="shared" si="47"/>
        <v>0</v>
      </c>
      <c r="I150" s="6">
        <f t="shared" si="47"/>
        <v>0</v>
      </c>
      <c r="J150" s="6">
        <f t="shared" si="47"/>
        <v>0</v>
      </c>
      <c r="K150" s="6">
        <f t="shared" si="47"/>
        <v>0</v>
      </c>
      <c r="L150" s="6">
        <f t="shared" si="47"/>
        <v>0</v>
      </c>
      <c r="M150" s="6">
        <f t="shared" si="47"/>
        <v>0</v>
      </c>
      <c r="N150" s="6">
        <f t="shared" si="47"/>
        <v>-700000</v>
      </c>
      <c r="O150" s="7">
        <f>SUM(C150:N150)</f>
        <v>-700000</v>
      </c>
    </row>
    <row r="151" spans="1:15" ht="15.75" thickBot="1">
      <c r="A151" s="16" t="s">
        <v>1</v>
      </c>
      <c r="B151" s="17" t="s">
        <v>2</v>
      </c>
      <c r="C151" s="17" t="s">
        <v>3</v>
      </c>
      <c r="D151" s="17" t="s">
        <v>4</v>
      </c>
      <c r="E151" s="17" t="s">
        <v>5</v>
      </c>
      <c r="F151" s="17" t="s">
        <v>6</v>
      </c>
      <c r="G151" s="17" t="s">
        <v>7</v>
      </c>
      <c r="H151" s="17" t="s">
        <v>8</v>
      </c>
      <c r="I151" s="17" t="s">
        <v>9</v>
      </c>
      <c r="J151" s="17" t="s">
        <v>10</v>
      </c>
      <c r="K151" s="17" t="s">
        <v>11</v>
      </c>
      <c r="L151" s="17" t="s">
        <v>12</v>
      </c>
      <c r="M151" s="17" t="s">
        <v>13</v>
      </c>
      <c r="N151" s="17" t="s">
        <v>14</v>
      </c>
      <c r="O151" s="19" t="s">
        <v>36</v>
      </c>
    </row>
    <row r="152" spans="1:15" ht="15.75" thickBot="1">
      <c r="A152" s="102" t="s">
        <v>15</v>
      </c>
      <c r="B152" s="103"/>
      <c r="C152" s="103"/>
      <c r="D152" s="103"/>
      <c r="E152" s="104"/>
      <c r="F152" s="104"/>
      <c r="G152" s="104"/>
      <c r="H152" s="104"/>
      <c r="I152" s="104"/>
      <c r="J152" s="104"/>
      <c r="K152" s="104"/>
      <c r="L152" s="104"/>
      <c r="M152" s="104"/>
      <c r="N152" s="104"/>
      <c r="O152" s="20" t="s">
        <v>57</v>
      </c>
    </row>
    <row r="153" spans="1:15">
      <c r="A153" s="105" t="s">
        <v>65</v>
      </c>
      <c r="B153" s="106"/>
      <c r="C153" s="106"/>
      <c r="D153" s="106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7"/>
    </row>
    <row r="154" spans="1:15" ht="15.75" thickBot="1">
      <c r="A154" s="99" t="s">
        <v>17</v>
      </c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1"/>
    </row>
    <row r="155" spans="1:15">
      <c r="A155" s="21" t="s">
        <v>18</v>
      </c>
      <c r="B155" s="22">
        <f>SUM(B156)</f>
        <v>0</v>
      </c>
      <c r="C155" s="22">
        <f t="shared" ref="C155:N155" si="48">SUM(C156)</f>
        <v>0</v>
      </c>
      <c r="D155" s="22">
        <f t="shared" si="48"/>
        <v>0</v>
      </c>
      <c r="E155" s="22">
        <f t="shared" si="48"/>
        <v>0</v>
      </c>
      <c r="F155" s="22">
        <f t="shared" si="48"/>
        <v>0</v>
      </c>
      <c r="G155" s="22">
        <f t="shared" si="48"/>
        <v>0</v>
      </c>
      <c r="H155" s="22">
        <f t="shared" si="48"/>
        <v>0</v>
      </c>
      <c r="I155" s="22">
        <f t="shared" si="48"/>
        <v>0</v>
      </c>
      <c r="J155" s="22">
        <f t="shared" si="48"/>
        <v>0</v>
      </c>
      <c r="K155" s="22">
        <f t="shared" si="48"/>
        <v>0</v>
      </c>
      <c r="L155" s="22">
        <f t="shared" si="48"/>
        <v>0</v>
      </c>
      <c r="M155" s="22">
        <f t="shared" si="48"/>
        <v>0</v>
      </c>
      <c r="N155" s="22">
        <f t="shared" si="48"/>
        <v>0</v>
      </c>
      <c r="O155" s="18">
        <f>SUM(C155:N155)</f>
        <v>0</v>
      </c>
    </row>
    <row r="156" spans="1:15">
      <c r="A156" s="23"/>
      <c r="B156" s="12"/>
      <c r="C156" s="12"/>
      <c r="D156" s="12"/>
      <c r="E156" s="12"/>
      <c r="F156" s="12"/>
      <c r="G156" s="12"/>
      <c r="H156" s="15"/>
      <c r="I156" s="12"/>
      <c r="J156" s="50"/>
      <c r="K156" s="12"/>
      <c r="L156" s="12"/>
      <c r="M156" s="12"/>
      <c r="N156" s="13"/>
      <c r="O156" s="14">
        <f>SUM(C156:N156)</f>
        <v>0</v>
      </c>
    </row>
    <row r="157" spans="1:15">
      <c r="A157" s="8" t="s">
        <v>19</v>
      </c>
      <c r="B157" s="9">
        <f>SUM(B158)</f>
        <v>1060000</v>
      </c>
      <c r="C157" s="9">
        <f t="shared" ref="C157:N157" si="49">SUM(C158)</f>
        <v>0</v>
      </c>
      <c r="D157" s="9">
        <f t="shared" si="49"/>
        <v>0</v>
      </c>
      <c r="E157" s="9">
        <f t="shared" si="49"/>
        <v>0</v>
      </c>
      <c r="F157" s="9">
        <f t="shared" si="49"/>
        <v>0</v>
      </c>
      <c r="G157" s="9">
        <f t="shared" si="49"/>
        <v>0</v>
      </c>
      <c r="H157" s="9">
        <f t="shared" si="49"/>
        <v>0</v>
      </c>
      <c r="I157" s="9">
        <f t="shared" si="49"/>
        <v>0</v>
      </c>
      <c r="J157" s="66">
        <f t="shared" si="49"/>
        <v>0</v>
      </c>
      <c r="K157" s="9">
        <f t="shared" si="49"/>
        <v>0</v>
      </c>
      <c r="L157" s="9">
        <f t="shared" si="49"/>
        <v>0</v>
      </c>
      <c r="M157" s="9">
        <f t="shared" si="49"/>
        <v>0</v>
      </c>
      <c r="N157" s="9">
        <f t="shared" si="49"/>
        <v>1060000</v>
      </c>
      <c r="O157" s="10">
        <f>SUM(C157:N157)</f>
        <v>1060000</v>
      </c>
    </row>
    <row r="158" spans="1:15">
      <c r="A158" s="11" t="s">
        <v>20</v>
      </c>
      <c r="B158" s="12">
        <v>1060000</v>
      </c>
      <c r="C158" s="12"/>
      <c r="D158" s="12"/>
      <c r="E158" s="12"/>
      <c r="F158" s="12"/>
      <c r="G158" s="12"/>
      <c r="H158" s="15"/>
      <c r="I158" s="12"/>
      <c r="J158" s="50"/>
      <c r="K158" s="12"/>
      <c r="L158" s="12"/>
      <c r="M158" s="12"/>
      <c r="N158" s="13">
        <v>1060000</v>
      </c>
      <c r="O158" s="14">
        <f>SUM(C158:N158)</f>
        <v>1060000</v>
      </c>
    </row>
    <row r="159" spans="1:15" ht="15.75" thickBot="1">
      <c r="A159" s="5" t="s">
        <v>21</v>
      </c>
      <c r="B159" s="6">
        <f>SUM(B155-B157)</f>
        <v>-1060000</v>
      </c>
      <c r="C159" s="6">
        <f t="shared" ref="C159:N159" si="50">SUM(C155-C157)</f>
        <v>0</v>
      </c>
      <c r="D159" s="6">
        <f t="shared" si="50"/>
        <v>0</v>
      </c>
      <c r="E159" s="6">
        <f t="shared" si="50"/>
        <v>0</v>
      </c>
      <c r="F159" s="6">
        <f t="shared" si="50"/>
        <v>0</v>
      </c>
      <c r="G159" s="6">
        <f t="shared" si="50"/>
        <v>0</v>
      </c>
      <c r="H159" s="6">
        <f t="shared" si="50"/>
        <v>0</v>
      </c>
      <c r="I159" s="6">
        <f t="shared" si="50"/>
        <v>0</v>
      </c>
      <c r="J159" s="6">
        <f t="shared" si="50"/>
        <v>0</v>
      </c>
      <c r="K159" s="6">
        <f t="shared" si="50"/>
        <v>0</v>
      </c>
      <c r="L159" s="6">
        <f t="shared" si="50"/>
        <v>0</v>
      </c>
      <c r="M159" s="6">
        <f t="shared" si="50"/>
        <v>0</v>
      </c>
      <c r="N159" s="6">
        <f t="shared" si="50"/>
        <v>-1060000</v>
      </c>
      <c r="O159" s="7">
        <f>SUM(C159:N159)</f>
        <v>-1060000</v>
      </c>
    </row>
    <row r="160" spans="1:15" ht="15.75" thickBot="1">
      <c r="A160" s="16" t="s">
        <v>1</v>
      </c>
      <c r="B160" s="17" t="s">
        <v>2</v>
      </c>
      <c r="C160" s="17" t="s">
        <v>3</v>
      </c>
      <c r="D160" s="17" t="s">
        <v>4</v>
      </c>
      <c r="E160" s="17" t="s">
        <v>5</v>
      </c>
      <c r="F160" s="17" t="s">
        <v>6</v>
      </c>
      <c r="G160" s="17" t="s">
        <v>7</v>
      </c>
      <c r="H160" s="17" t="s">
        <v>8</v>
      </c>
      <c r="I160" s="17" t="s">
        <v>9</v>
      </c>
      <c r="J160" s="17" t="s">
        <v>10</v>
      </c>
      <c r="K160" s="17" t="s">
        <v>11</v>
      </c>
      <c r="L160" s="17" t="s">
        <v>12</v>
      </c>
      <c r="M160" s="17" t="s">
        <v>13</v>
      </c>
      <c r="N160" s="17" t="s">
        <v>14</v>
      </c>
      <c r="O160" s="19" t="s">
        <v>36</v>
      </c>
    </row>
    <row r="161" spans="1:15" ht="15.75" thickBot="1">
      <c r="A161" s="102" t="s">
        <v>15</v>
      </c>
      <c r="B161" s="103"/>
      <c r="C161" s="103"/>
      <c r="D161" s="103"/>
      <c r="E161" s="104"/>
      <c r="F161" s="104"/>
      <c r="G161" s="104"/>
      <c r="H161" s="104"/>
      <c r="I161" s="104"/>
      <c r="J161" s="104"/>
      <c r="K161" s="104"/>
      <c r="L161" s="104"/>
      <c r="M161" s="104"/>
      <c r="N161" s="104"/>
      <c r="O161" s="20" t="s">
        <v>57</v>
      </c>
    </row>
    <row r="162" spans="1:15">
      <c r="A162" s="105" t="s">
        <v>66</v>
      </c>
      <c r="B162" s="106"/>
      <c r="C162" s="106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15.75" thickBot="1">
      <c r="A163" s="99" t="s">
        <v>17</v>
      </c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1"/>
    </row>
    <row r="164" spans="1:15">
      <c r="A164" s="21" t="s">
        <v>18</v>
      </c>
      <c r="B164" s="22">
        <f>SUM(B165)</f>
        <v>0</v>
      </c>
      <c r="C164" s="22">
        <f t="shared" ref="C164:N164" si="51">SUM(C165)</f>
        <v>0</v>
      </c>
      <c r="D164" s="22">
        <f t="shared" si="51"/>
        <v>0</v>
      </c>
      <c r="E164" s="22">
        <f t="shared" si="51"/>
        <v>0</v>
      </c>
      <c r="F164" s="22">
        <f t="shared" si="51"/>
        <v>0</v>
      </c>
      <c r="G164" s="22">
        <f t="shared" si="51"/>
        <v>0</v>
      </c>
      <c r="H164" s="22">
        <f t="shared" si="51"/>
        <v>0</v>
      </c>
      <c r="I164" s="22">
        <f t="shared" si="51"/>
        <v>0</v>
      </c>
      <c r="J164" s="22">
        <f t="shared" si="51"/>
        <v>0</v>
      </c>
      <c r="K164" s="22">
        <f t="shared" si="51"/>
        <v>0</v>
      </c>
      <c r="L164" s="22">
        <f t="shared" si="51"/>
        <v>0</v>
      </c>
      <c r="M164" s="22">
        <f t="shared" si="51"/>
        <v>0</v>
      </c>
      <c r="N164" s="22">
        <f t="shared" si="51"/>
        <v>0</v>
      </c>
      <c r="O164" s="18">
        <f>SUM(C164:N164)</f>
        <v>0</v>
      </c>
    </row>
    <row r="165" spans="1:15">
      <c r="A165" s="23"/>
      <c r="B165" s="12"/>
      <c r="C165" s="12"/>
      <c r="D165" s="12"/>
      <c r="E165" s="12"/>
      <c r="F165" s="12"/>
      <c r="G165" s="12"/>
      <c r="H165" s="15"/>
      <c r="I165" s="12"/>
      <c r="J165" s="50"/>
      <c r="K165" s="12"/>
      <c r="L165" s="12"/>
      <c r="M165" s="12"/>
      <c r="N165" s="13"/>
      <c r="O165" s="14">
        <f>SUM(C165:N165)</f>
        <v>0</v>
      </c>
    </row>
    <row r="166" spans="1:15">
      <c r="A166" s="8" t="s">
        <v>19</v>
      </c>
      <c r="B166" s="9">
        <f>SUM(B167)</f>
        <v>410000</v>
      </c>
      <c r="C166" s="9">
        <f t="shared" ref="C166:N166" si="52">SUM(C167)</f>
        <v>0</v>
      </c>
      <c r="D166" s="9">
        <f t="shared" si="52"/>
        <v>0</v>
      </c>
      <c r="E166" s="9">
        <f t="shared" si="52"/>
        <v>0</v>
      </c>
      <c r="F166" s="9">
        <f t="shared" si="52"/>
        <v>0</v>
      </c>
      <c r="G166" s="9">
        <f t="shared" si="52"/>
        <v>0</v>
      </c>
      <c r="H166" s="9">
        <f t="shared" si="52"/>
        <v>0</v>
      </c>
      <c r="I166" s="9">
        <f t="shared" si="52"/>
        <v>0</v>
      </c>
      <c r="J166" s="66">
        <f t="shared" si="52"/>
        <v>0</v>
      </c>
      <c r="K166" s="9">
        <f t="shared" si="52"/>
        <v>0</v>
      </c>
      <c r="L166" s="9">
        <f t="shared" si="52"/>
        <v>0</v>
      </c>
      <c r="M166" s="9">
        <f t="shared" si="52"/>
        <v>0</v>
      </c>
      <c r="N166" s="9">
        <f t="shared" si="52"/>
        <v>410000</v>
      </c>
      <c r="O166" s="10">
        <f>SUM(C166:N166)</f>
        <v>410000</v>
      </c>
    </row>
    <row r="167" spans="1:15">
      <c r="A167" s="11" t="s">
        <v>20</v>
      </c>
      <c r="B167" s="12">
        <v>410000</v>
      </c>
      <c r="C167" s="12"/>
      <c r="D167" s="12"/>
      <c r="E167" s="12"/>
      <c r="F167" s="12"/>
      <c r="G167" s="12"/>
      <c r="H167" s="15"/>
      <c r="I167" s="12"/>
      <c r="J167" s="50"/>
      <c r="K167" s="12"/>
      <c r="L167" s="12"/>
      <c r="M167" s="12"/>
      <c r="N167" s="13">
        <v>410000</v>
      </c>
      <c r="O167" s="14">
        <f>SUM(C167:N167)</f>
        <v>410000</v>
      </c>
    </row>
    <row r="168" spans="1:15" ht="15.75" thickBot="1">
      <c r="A168" s="5" t="s">
        <v>21</v>
      </c>
      <c r="B168" s="6">
        <f>SUM(B164-B166)</f>
        <v>-410000</v>
      </c>
      <c r="C168" s="6">
        <f t="shared" ref="C168:N168" si="53">SUM(C164-C166)</f>
        <v>0</v>
      </c>
      <c r="D168" s="6">
        <f t="shared" si="53"/>
        <v>0</v>
      </c>
      <c r="E168" s="6">
        <f t="shared" si="53"/>
        <v>0</v>
      </c>
      <c r="F168" s="6">
        <f t="shared" si="53"/>
        <v>0</v>
      </c>
      <c r="G168" s="6">
        <f t="shared" si="53"/>
        <v>0</v>
      </c>
      <c r="H168" s="6">
        <f t="shared" si="53"/>
        <v>0</v>
      </c>
      <c r="I168" s="6">
        <f t="shared" si="53"/>
        <v>0</v>
      </c>
      <c r="J168" s="6">
        <f t="shared" si="53"/>
        <v>0</v>
      </c>
      <c r="K168" s="6">
        <f t="shared" si="53"/>
        <v>0</v>
      </c>
      <c r="L168" s="6">
        <f t="shared" si="53"/>
        <v>0</v>
      </c>
      <c r="M168" s="6">
        <f t="shared" si="53"/>
        <v>0</v>
      </c>
      <c r="N168" s="6">
        <f t="shared" si="53"/>
        <v>-410000</v>
      </c>
      <c r="O168" s="7">
        <f>SUM(C168:N168)</f>
        <v>-410000</v>
      </c>
    </row>
    <row r="169" spans="1:15" ht="15.75" thickBot="1">
      <c r="A169" s="16" t="s">
        <v>1</v>
      </c>
      <c r="B169" s="17" t="s">
        <v>2</v>
      </c>
      <c r="C169" s="17" t="s">
        <v>3</v>
      </c>
      <c r="D169" s="17" t="s">
        <v>4</v>
      </c>
      <c r="E169" s="17" t="s">
        <v>5</v>
      </c>
      <c r="F169" s="17" t="s">
        <v>6</v>
      </c>
      <c r="G169" s="17" t="s">
        <v>7</v>
      </c>
      <c r="H169" s="17" t="s">
        <v>8</v>
      </c>
      <c r="I169" s="17" t="s">
        <v>9</v>
      </c>
      <c r="J169" s="17" t="s">
        <v>10</v>
      </c>
      <c r="K169" s="17" t="s">
        <v>11</v>
      </c>
      <c r="L169" s="17" t="s">
        <v>12</v>
      </c>
      <c r="M169" s="17" t="s">
        <v>13</v>
      </c>
      <c r="N169" s="17" t="s">
        <v>14</v>
      </c>
      <c r="O169" s="19" t="s">
        <v>36</v>
      </c>
    </row>
    <row r="170" spans="1:15" ht="15.75" thickBot="1">
      <c r="A170" s="102" t="s">
        <v>15</v>
      </c>
      <c r="B170" s="103"/>
      <c r="C170" s="103"/>
      <c r="D170" s="103"/>
      <c r="E170" s="104"/>
      <c r="F170" s="104"/>
      <c r="G170" s="104"/>
      <c r="H170" s="104"/>
      <c r="I170" s="104"/>
      <c r="J170" s="104"/>
      <c r="K170" s="104"/>
      <c r="L170" s="104"/>
      <c r="M170" s="104"/>
      <c r="N170" s="104"/>
      <c r="O170" s="20"/>
    </row>
    <row r="171" spans="1:15">
      <c r="A171" s="105" t="s">
        <v>67</v>
      </c>
      <c r="B171" s="106"/>
      <c r="C171" s="106"/>
      <c r="D171" s="106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7"/>
    </row>
    <row r="172" spans="1:15" ht="15.75" thickBot="1">
      <c r="A172" s="99" t="s">
        <v>45</v>
      </c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1"/>
    </row>
    <row r="173" spans="1:15">
      <c r="A173" s="21" t="s">
        <v>18</v>
      </c>
      <c r="B173" s="22">
        <f>SUM(B174)</f>
        <v>121000</v>
      </c>
      <c r="C173" s="22">
        <f t="shared" ref="C173:N173" si="54">SUM(C174)</f>
        <v>0</v>
      </c>
      <c r="D173" s="22">
        <f t="shared" si="54"/>
        <v>0</v>
      </c>
      <c r="E173" s="22">
        <f t="shared" si="54"/>
        <v>0</v>
      </c>
      <c r="F173" s="22">
        <f t="shared" si="54"/>
        <v>121000</v>
      </c>
      <c r="G173" s="22">
        <f t="shared" si="54"/>
        <v>0</v>
      </c>
      <c r="H173" s="22">
        <f t="shared" si="54"/>
        <v>0</v>
      </c>
      <c r="I173" s="22">
        <f t="shared" si="54"/>
        <v>0</v>
      </c>
      <c r="J173" s="22">
        <f t="shared" si="54"/>
        <v>0</v>
      </c>
      <c r="K173" s="22">
        <f t="shared" si="54"/>
        <v>0</v>
      </c>
      <c r="L173" s="22">
        <f t="shared" si="54"/>
        <v>0</v>
      </c>
      <c r="M173" s="22">
        <f t="shared" si="54"/>
        <v>0</v>
      </c>
      <c r="N173" s="22">
        <f t="shared" si="54"/>
        <v>0</v>
      </c>
      <c r="O173" s="18">
        <f>SUM(C173:N173)</f>
        <v>121000</v>
      </c>
    </row>
    <row r="174" spans="1:15">
      <c r="A174" s="23"/>
      <c r="B174" s="12">
        <v>121000</v>
      </c>
      <c r="C174" s="12"/>
      <c r="D174" s="12"/>
      <c r="E174" s="12"/>
      <c r="F174" s="12">
        <v>121000</v>
      </c>
      <c r="G174" s="12"/>
      <c r="H174" s="50"/>
      <c r="I174" s="12"/>
      <c r="J174" s="15"/>
      <c r="K174" s="12"/>
      <c r="L174" s="12"/>
      <c r="M174" s="12"/>
      <c r="N174" s="13"/>
      <c r="O174" s="14">
        <f>SUM(C174:N174)</f>
        <v>121000</v>
      </c>
    </row>
    <row r="175" spans="1:15">
      <c r="A175" s="8" t="s">
        <v>19</v>
      </c>
      <c r="B175" s="9">
        <f>SUM(B176)</f>
        <v>121000</v>
      </c>
      <c r="C175" s="9">
        <f t="shared" ref="C175:N175" si="55">SUM(C176)</f>
        <v>0</v>
      </c>
      <c r="D175" s="9">
        <f t="shared" si="55"/>
        <v>0</v>
      </c>
      <c r="E175" s="9">
        <f t="shared" si="55"/>
        <v>0</v>
      </c>
      <c r="F175" s="9">
        <f t="shared" si="55"/>
        <v>121000</v>
      </c>
      <c r="G175" s="9">
        <f t="shared" si="55"/>
        <v>0</v>
      </c>
      <c r="H175" s="66">
        <f t="shared" si="55"/>
        <v>0</v>
      </c>
      <c r="I175" s="9">
        <f t="shared" si="55"/>
        <v>0</v>
      </c>
      <c r="J175" s="9">
        <f t="shared" si="55"/>
        <v>0</v>
      </c>
      <c r="K175" s="9">
        <f t="shared" si="55"/>
        <v>0</v>
      </c>
      <c r="L175" s="9">
        <f t="shared" si="55"/>
        <v>0</v>
      </c>
      <c r="M175" s="9">
        <f t="shared" si="55"/>
        <v>0</v>
      </c>
      <c r="N175" s="9">
        <f t="shared" si="55"/>
        <v>0</v>
      </c>
      <c r="O175" s="10">
        <f>SUM(C175:N175)</f>
        <v>121000</v>
      </c>
    </row>
    <row r="176" spans="1:15">
      <c r="A176" s="11" t="s">
        <v>20</v>
      </c>
      <c r="B176" s="12">
        <v>121000</v>
      </c>
      <c r="C176" s="12"/>
      <c r="D176" s="12"/>
      <c r="E176" s="12"/>
      <c r="F176" s="12">
        <v>121000</v>
      </c>
      <c r="G176" s="12"/>
      <c r="H176" s="50"/>
      <c r="I176" s="12"/>
      <c r="J176" s="15"/>
      <c r="K176" s="12"/>
      <c r="L176" s="12"/>
      <c r="M176" s="12"/>
      <c r="N176" s="13"/>
      <c r="O176" s="14">
        <f>SUM(C176:N176)</f>
        <v>121000</v>
      </c>
    </row>
    <row r="177" spans="1:15" ht="15.75" thickBot="1">
      <c r="A177" s="5" t="s">
        <v>21</v>
      </c>
      <c r="B177" s="6">
        <f>SUM(B173-B175)</f>
        <v>0</v>
      </c>
      <c r="C177" s="6">
        <f t="shared" ref="C177:N177" si="56">SUM(C173-C175)</f>
        <v>0</v>
      </c>
      <c r="D177" s="6">
        <f t="shared" si="56"/>
        <v>0</v>
      </c>
      <c r="E177" s="6">
        <f t="shared" si="56"/>
        <v>0</v>
      </c>
      <c r="F177" s="6">
        <f t="shared" si="56"/>
        <v>0</v>
      </c>
      <c r="G177" s="6">
        <f t="shared" si="56"/>
        <v>0</v>
      </c>
      <c r="H177" s="6">
        <f t="shared" si="56"/>
        <v>0</v>
      </c>
      <c r="I177" s="6">
        <f t="shared" si="56"/>
        <v>0</v>
      </c>
      <c r="J177" s="6">
        <f t="shared" si="56"/>
        <v>0</v>
      </c>
      <c r="K177" s="6">
        <f t="shared" si="56"/>
        <v>0</v>
      </c>
      <c r="L177" s="6">
        <f t="shared" si="56"/>
        <v>0</v>
      </c>
      <c r="M177" s="6">
        <f t="shared" si="56"/>
        <v>0</v>
      </c>
      <c r="N177" s="6">
        <f t="shared" si="56"/>
        <v>0</v>
      </c>
      <c r="O177" s="7">
        <f>SUM(C177:N177)</f>
        <v>0</v>
      </c>
    </row>
    <row r="178" spans="1:15" ht="15.75" thickBot="1">
      <c r="A178" s="16" t="s">
        <v>1</v>
      </c>
      <c r="B178" s="17" t="s">
        <v>2</v>
      </c>
      <c r="C178" s="17" t="s">
        <v>3</v>
      </c>
      <c r="D178" s="17" t="s">
        <v>4</v>
      </c>
      <c r="E178" s="17" t="s">
        <v>5</v>
      </c>
      <c r="F178" s="17" t="s">
        <v>6</v>
      </c>
      <c r="G178" s="17" t="s">
        <v>7</v>
      </c>
      <c r="H178" s="17" t="s">
        <v>8</v>
      </c>
      <c r="I178" s="17" t="s">
        <v>9</v>
      </c>
      <c r="J178" s="17" t="s">
        <v>10</v>
      </c>
      <c r="K178" s="17" t="s">
        <v>11</v>
      </c>
      <c r="L178" s="17" t="s">
        <v>12</v>
      </c>
      <c r="M178" s="17" t="s">
        <v>13</v>
      </c>
      <c r="N178" s="17" t="s">
        <v>14</v>
      </c>
      <c r="O178" s="19" t="s">
        <v>36</v>
      </c>
    </row>
    <row r="179" spans="1:15" ht="15.75" thickBot="1">
      <c r="A179" s="102" t="s">
        <v>15</v>
      </c>
      <c r="B179" s="103"/>
      <c r="C179" s="103"/>
      <c r="D179" s="103"/>
      <c r="E179" s="104"/>
      <c r="F179" s="104"/>
      <c r="G179" s="104"/>
      <c r="H179" s="104"/>
      <c r="I179" s="104"/>
      <c r="J179" s="104"/>
      <c r="K179" s="104"/>
      <c r="L179" s="104"/>
      <c r="M179" s="104"/>
      <c r="N179" s="104"/>
      <c r="O179" s="20"/>
    </row>
    <row r="180" spans="1:15" ht="19.5" customHeight="1">
      <c r="A180" s="105" t="s">
        <v>68</v>
      </c>
      <c r="B180" s="106"/>
      <c r="C180" s="106"/>
      <c r="D180" s="106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7"/>
    </row>
    <row r="181" spans="1:15" ht="15.75" thickBot="1">
      <c r="A181" s="99" t="s">
        <v>45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1"/>
    </row>
    <row r="182" spans="1:15">
      <c r="A182" s="21" t="s">
        <v>18</v>
      </c>
      <c r="B182" s="22">
        <f>SUM(B183)</f>
        <v>18200</v>
      </c>
      <c r="C182" s="22">
        <f t="shared" ref="C182:N182" si="57">SUM(C183)</f>
        <v>0</v>
      </c>
      <c r="D182" s="22">
        <f t="shared" si="57"/>
        <v>0</v>
      </c>
      <c r="E182" s="22">
        <f t="shared" si="57"/>
        <v>18200</v>
      </c>
      <c r="F182" s="22">
        <f t="shared" si="57"/>
        <v>0</v>
      </c>
      <c r="G182" s="22">
        <f t="shared" si="57"/>
        <v>0</v>
      </c>
      <c r="H182" s="22">
        <f t="shared" si="57"/>
        <v>0</v>
      </c>
      <c r="I182" s="22">
        <f t="shared" si="57"/>
        <v>0</v>
      </c>
      <c r="J182" s="22">
        <f t="shared" si="57"/>
        <v>0</v>
      </c>
      <c r="K182" s="22">
        <f t="shared" si="57"/>
        <v>0</v>
      </c>
      <c r="L182" s="22">
        <f t="shared" si="57"/>
        <v>0</v>
      </c>
      <c r="M182" s="22">
        <f t="shared" si="57"/>
        <v>0</v>
      </c>
      <c r="N182" s="22">
        <f t="shared" si="57"/>
        <v>0</v>
      </c>
      <c r="O182" s="18">
        <f>SUM(C182:N182)</f>
        <v>18200</v>
      </c>
    </row>
    <row r="183" spans="1:15">
      <c r="A183" s="23"/>
      <c r="B183" s="12">
        <v>18200</v>
      </c>
      <c r="C183" s="12"/>
      <c r="D183" s="12"/>
      <c r="E183" s="12">
        <v>18200</v>
      </c>
      <c r="F183" s="12"/>
      <c r="G183" s="12"/>
      <c r="H183" s="50"/>
      <c r="I183" s="12"/>
      <c r="J183" s="15"/>
      <c r="K183" s="12"/>
      <c r="L183" s="12"/>
      <c r="M183" s="12"/>
      <c r="N183" s="13"/>
      <c r="O183" s="14">
        <f>SUM(C183:N183)</f>
        <v>18200</v>
      </c>
    </row>
    <row r="184" spans="1:15">
      <c r="A184" s="8" t="s">
        <v>19</v>
      </c>
      <c r="B184" s="9">
        <f>SUM(B185)</f>
        <v>18200</v>
      </c>
      <c r="C184" s="9">
        <f t="shared" ref="C184:N184" si="58">SUM(C185)</f>
        <v>0</v>
      </c>
      <c r="D184" s="9">
        <f t="shared" si="58"/>
        <v>0</v>
      </c>
      <c r="E184" s="9">
        <f t="shared" si="58"/>
        <v>18200</v>
      </c>
      <c r="F184" s="9">
        <f t="shared" si="58"/>
        <v>0</v>
      </c>
      <c r="G184" s="9">
        <f t="shared" si="58"/>
        <v>0</v>
      </c>
      <c r="H184" s="66">
        <f t="shared" si="58"/>
        <v>0</v>
      </c>
      <c r="I184" s="9">
        <f t="shared" si="58"/>
        <v>0</v>
      </c>
      <c r="J184" s="9">
        <f t="shared" si="58"/>
        <v>0</v>
      </c>
      <c r="K184" s="9">
        <f t="shared" si="58"/>
        <v>0</v>
      </c>
      <c r="L184" s="9">
        <f t="shared" si="58"/>
        <v>0</v>
      </c>
      <c r="M184" s="9">
        <f t="shared" si="58"/>
        <v>0</v>
      </c>
      <c r="N184" s="9">
        <f t="shared" si="58"/>
        <v>0</v>
      </c>
      <c r="O184" s="10">
        <f>SUM(C184:N184)</f>
        <v>18200</v>
      </c>
    </row>
    <row r="185" spans="1:15">
      <c r="A185" s="11" t="s">
        <v>20</v>
      </c>
      <c r="B185" s="12">
        <v>18200</v>
      </c>
      <c r="C185" s="12"/>
      <c r="D185" s="12"/>
      <c r="E185" s="12">
        <v>18200</v>
      </c>
      <c r="F185" s="12"/>
      <c r="G185" s="12"/>
      <c r="H185" s="50"/>
      <c r="I185" s="12"/>
      <c r="J185" s="15"/>
      <c r="K185" s="12"/>
      <c r="L185" s="12"/>
      <c r="M185" s="12"/>
      <c r="N185" s="13"/>
      <c r="O185" s="14">
        <f>SUM(C185:N185)</f>
        <v>18200</v>
      </c>
    </row>
    <row r="186" spans="1:15" ht="15.75" thickBot="1">
      <c r="A186" s="5" t="s">
        <v>21</v>
      </c>
      <c r="B186" s="6">
        <f>SUM(B182-B184)</f>
        <v>0</v>
      </c>
      <c r="C186" s="6">
        <f t="shared" ref="C186:N186" si="59">SUM(C182-C184)</f>
        <v>0</v>
      </c>
      <c r="D186" s="6">
        <f t="shared" si="59"/>
        <v>0</v>
      </c>
      <c r="E186" s="6">
        <f t="shared" si="59"/>
        <v>0</v>
      </c>
      <c r="F186" s="6">
        <f t="shared" si="59"/>
        <v>0</v>
      </c>
      <c r="G186" s="6">
        <f t="shared" si="59"/>
        <v>0</v>
      </c>
      <c r="H186" s="6">
        <f t="shared" si="59"/>
        <v>0</v>
      </c>
      <c r="I186" s="6">
        <f t="shared" si="59"/>
        <v>0</v>
      </c>
      <c r="J186" s="6">
        <f t="shared" si="59"/>
        <v>0</v>
      </c>
      <c r="K186" s="6">
        <f t="shared" si="59"/>
        <v>0</v>
      </c>
      <c r="L186" s="6">
        <f t="shared" si="59"/>
        <v>0</v>
      </c>
      <c r="M186" s="6">
        <f t="shared" si="59"/>
        <v>0</v>
      </c>
      <c r="N186" s="6">
        <f t="shared" si="59"/>
        <v>0</v>
      </c>
      <c r="O186" s="7">
        <f>SUM(C186:N186)</f>
        <v>0</v>
      </c>
    </row>
    <row r="187" spans="1:15" ht="15.75" thickBot="1">
      <c r="A187" s="16" t="s">
        <v>1</v>
      </c>
      <c r="B187" s="17" t="s">
        <v>2</v>
      </c>
      <c r="C187" s="17" t="s">
        <v>3</v>
      </c>
      <c r="D187" s="17" t="s">
        <v>4</v>
      </c>
      <c r="E187" s="17" t="s">
        <v>5</v>
      </c>
      <c r="F187" s="17" t="s">
        <v>6</v>
      </c>
      <c r="G187" s="17" t="s">
        <v>7</v>
      </c>
      <c r="H187" s="17" t="s">
        <v>8</v>
      </c>
      <c r="I187" s="17" t="s">
        <v>9</v>
      </c>
      <c r="J187" s="17" t="s">
        <v>10</v>
      </c>
      <c r="K187" s="17" t="s">
        <v>11</v>
      </c>
      <c r="L187" s="17" t="s">
        <v>12</v>
      </c>
      <c r="M187" s="17" t="s">
        <v>13</v>
      </c>
      <c r="N187" s="17" t="s">
        <v>14</v>
      </c>
      <c r="O187" s="19" t="s">
        <v>36</v>
      </c>
    </row>
    <row r="188" spans="1:15" ht="15.75" thickBot="1">
      <c r="A188" s="102" t="s">
        <v>15</v>
      </c>
      <c r="B188" s="103"/>
      <c r="C188" s="103"/>
      <c r="D188" s="103"/>
      <c r="E188" s="104"/>
      <c r="F188" s="104"/>
      <c r="G188" s="104"/>
      <c r="H188" s="104"/>
      <c r="I188" s="104"/>
      <c r="J188" s="104"/>
      <c r="K188" s="104"/>
      <c r="L188" s="104"/>
      <c r="M188" s="104"/>
      <c r="N188" s="104"/>
      <c r="O188" s="20"/>
    </row>
    <row r="189" spans="1:15">
      <c r="A189" s="105" t="s">
        <v>69</v>
      </c>
      <c r="B189" s="106"/>
      <c r="C189" s="106"/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7"/>
    </row>
    <row r="190" spans="1:15" ht="15.75" thickBot="1">
      <c r="A190" s="99" t="s">
        <v>17</v>
      </c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1"/>
    </row>
    <row r="191" spans="1:15">
      <c r="A191" s="21" t="s">
        <v>18</v>
      </c>
      <c r="B191" s="22">
        <f>SUM(B192)</f>
        <v>0</v>
      </c>
      <c r="C191" s="22">
        <f t="shared" ref="C191:N191" si="60">SUM(C192)</f>
        <v>0</v>
      </c>
      <c r="D191" s="22">
        <f t="shared" si="60"/>
        <v>0</v>
      </c>
      <c r="E191" s="22">
        <f t="shared" si="60"/>
        <v>0</v>
      </c>
      <c r="F191" s="22">
        <f t="shared" si="60"/>
        <v>0</v>
      </c>
      <c r="G191" s="22">
        <f t="shared" si="60"/>
        <v>0</v>
      </c>
      <c r="H191" s="22">
        <f t="shared" si="60"/>
        <v>0</v>
      </c>
      <c r="I191" s="22">
        <f t="shared" si="60"/>
        <v>0</v>
      </c>
      <c r="J191" s="22">
        <f t="shared" si="60"/>
        <v>0</v>
      </c>
      <c r="K191" s="22">
        <f t="shared" si="60"/>
        <v>0</v>
      </c>
      <c r="L191" s="22">
        <f t="shared" si="60"/>
        <v>0</v>
      </c>
      <c r="M191" s="22">
        <f t="shared" si="60"/>
        <v>0</v>
      </c>
      <c r="N191" s="22">
        <f t="shared" si="60"/>
        <v>0</v>
      </c>
      <c r="O191" s="18">
        <f>SUM(C191:N191)</f>
        <v>0</v>
      </c>
    </row>
    <row r="192" spans="1:15">
      <c r="A192" s="23"/>
      <c r="B192" s="12"/>
      <c r="C192" s="12"/>
      <c r="D192" s="12"/>
      <c r="E192" s="12"/>
      <c r="F192" s="12"/>
      <c r="G192" s="12"/>
      <c r="H192" s="50"/>
      <c r="I192" s="12"/>
      <c r="J192" s="15"/>
      <c r="K192" s="12"/>
      <c r="L192" s="12"/>
      <c r="M192" s="12"/>
      <c r="N192" s="13"/>
      <c r="O192" s="14">
        <f>SUM(C192:N192)</f>
        <v>0</v>
      </c>
    </row>
    <row r="193" spans="1:15">
      <c r="A193" s="8" t="s">
        <v>19</v>
      </c>
      <c r="B193" s="9">
        <f>SUM(B194)</f>
        <v>30000</v>
      </c>
      <c r="C193" s="9">
        <f t="shared" ref="C193:N193" si="61">SUM(C194)</f>
        <v>0</v>
      </c>
      <c r="D193" s="9">
        <f t="shared" si="61"/>
        <v>0</v>
      </c>
      <c r="E193" s="9">
        <f t="shared" si="61"/>
        <v>0</v>
      </c>
      <c r="F193" s="9">
        <f t="shared" si="61"/>
        <v>0</v>
      </c>
      <c r="G193" s="9">
        <f t="shared" si="61"/>
        <v>0</v>
      </c>
      <c r="H193" s="66">
        <f t="shared" si="61"/>
        <v>0</v>
      </c>
      <c r="I193" s="9">
        <f t="shared" si="61"/>
        <v>0</v>
      </c>
      <c r="J193" s="9">
        <f t="shared" si="61"/>
        <v>0</v>
      </c>
      <c r="K193" s="9">
        <f t="shared" si="61"/>
        <v>0</v>
      </c>
      <c r="L193" s="9">
        <f t="shared" si="61"/>
        <v>0</v>
      </c>
      <c r="M193" s="9">
        <f t="shared" si="61"/>
        <v>30000</v>
      </c>
      <c r="N193" s="9">
        <f t="shared" si="61"/>
        <v>0</v>
      </c>
      <c r="O193" s="10">
        <f>SUM(C193:N193)</f>
        <v>30000</v>
      </c>
    </row>
    <row r="194" spans="1:15">
      <c r="A194" s="11" t="s">
        <v>20</v>
      </c>
      <c r="B194" s="12">
        <v>30000</v>
      </c>
      <c r="C194" s="12"/>
      <c r="D194" s="12"/>
      <c r="E194" s="12"/>
      <c r="F194" s="12"/>
      <c r="G194" s="12"/>
      <c r="H194" s="50"/>
      <c r="I194" s="12"/>
      <c r="J194" s="15"/>
      <c r="K194" s="12"/>
      <c r="L194" s="12"/>
      <c r="M194" s="12">
        <v>30000</v>
      </c>
      <c r="N194" s="13"/>
      <c r="O194" s="14">
        <f>SUM(C194:N194)</f>
        <v>30000</v>
      </c>
    </row>
    <row r="195" spans="1:15" ht="15.75" thickBot="1">
      <c r="A195" s="5" t="s">
        <v>21</v>
      </c>
      <c r="B195" s="6">
        <f>SUM(B191-B193)</f>
        <v>-30000</v>
      </c>
      <c r="C195" s="6">
        <f t="shared" ref="C195:N195" si="62">SUM(C191-C193)</f>
        <v>0</v>
      </c>
      <c r="D195" s="6">
        <f t="shared" si="62"/>
        <v>0</v>
      </c>
      <c r="E195" s="6">
        <f t="shared" si="62"/>
        <v>0</v>
      </c>
      <c r="F195" s="6">
        <f t="shared" si="62"/>
        <v>0</v>
      </c>
      <c r="G195" s="6">
        <f t="shared" si="62"/>
        <v>0</v>
      </c>
      <c r="H195" s="6">
        <f t="shared" si="62"/>
        <v>0</v>
      </c>
      <c r="I195" s="6">
        <f t="shared" si="62"/>
        <v>0</v>
      </c>
      <c r="J195" s="6">
        <f t="shared" si="62"/>
        <v>0</v>
      </c>
      <c r="K195" s="6">
        <f t="shared" si="62"/>
        <v>0</v>
      </c>
      <c r="L195" s="6">
        <f t="shared" si="62"/>
        <v>0</v>
      </c>
      <c r="M195" s="6">
        <f t="shared" si="62"/>
        <v>-30000</v>
      </c>
      <c r="N195" s="6">
        <f t="shared" si="62"/>
        <v>0</v>
      </c>
      <c r="O195" s="7">
        <f>SUM(C195:N195)</f>
        <v>-30000</v>
      </c>
    </row>
    <row r="196" spans="1:15" ht="15.75" thickBot="1">
      <c r="A196" s="16" t="s">
        <v>1</v>
      </c>
      <c r="B196" s="17" t="s">
        <v>2</v>
      </c>
      <c r="C196" s="17" t="s">
        <v>3</v>
      </c>
      <c r="D196" s="17" t="s">
        <v>4</v>
      </c>
      <c r="E196" s="17" t="s">
        <v>5</v>
      </c>
      <c r="F196" s="17" t="s">
        <v>6</v>
      </c>
      <c r="G196" s="17" t="s">
        <v>7</v>
      </c>
      <c r="H196" s="17" t="s">
        <v>8</v>
      </c>
      <c r="I196" s="17" t="s">
        <v>9</v>
      </c>
      <c r="J196" s="17" t="s">
        <v>10</v>
      </c>
      <c r="K196" s="17" t="s">
        <v>11</v>
      </c>
      <c r="L196" s="17" t="s">
        <v>12</v>
      </c>
      <c r="M196" s="17" t="s">
        <v>13</v>
      </c>
      <c r="N196" s="17" t="s">
        <v>14</v>
      </c>
      <c r="O196" s="19" t="s">
        <v>36</v>
      </c>
    </row>
    <row r="197" spans="1:15">
      <c r="A197" s="87"/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</row>
    <row r="198" spans="1:15">
      <c r="A198" s="87"/>
      <c r="B198" s="87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</row>
    <row r="199" spans="1:15">
      <c r="A199" s="87"/>
      <c r="B199" s="87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</row>
    <row r="200" spans="1:15">
      <c r="A200" s="87"/>
      <c r="B200" s="87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</row>
    <row r="201" spans="1:15">
      <c r="A201" s="87"/>
      <c r="B201" s="87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</row>
    <row r="202" spans="1:15">
      <c r="A202" s="88" t="s">
        <v>70</v>
      </c>
      <c r="B202" s="89">
        <f>B11+B20+B29+B38+B47+B56+B65+B74+B83+B92+B101+B110+B119+B128+B137+B146+B155+B164+B173+B182+B191</f>
        <v>7486754</v>
      </c>
      <c r="C202" s="89">
        <f t="shared" ref="C202:O202" si="63">C11+C20+C29+C38+C47+C56+C65+C74+C83+C92+C101+C110+C119+C128+C137+C146+C155+C164+C173+C182+C191</f>
        <v>1155652</v>
      </c>
      <c r="D202" s="89">
        <f t="shared" si="63"/>
        <v>6495</v>
      </c>
      <c r="E202" s="89">
        <f t="shared" si="63"/>
        <v>201146.45</v>
      </c>
      <c r="F202" s="89">
        <f t="shared" si="63"/>
        <v>121000</v>
      </c>
      <c r="G202" s="89">
        <f t="shared" si="63"/>
        <v>3443338.41</v>
      </c>
      <c r="H202" s="89">
        <f t="shared" si="63"/>
        <v>447222</v>
      </c>
      <c r="I202" s="89">
        <f t="shared" si="63"/>
        <v>0</v>
      </c>
      <c r="J202" s="89">
        <f t="shared" si="63"/>
        <v>992271.27</v>
      </c>
      <c r="K202" s="89">
        <f t="shared" si="63"/>
        <v>0</v>
      </c>
      <c r="L202" s="89">
        <f t="shared" si="63"/>
        <v>150000</v>
      </c>
      <c r="M202" s="89">
        <f t="shared" si="63"/>
        <v>936434</v>
      </c>
      <c r="N202" s="89">
        <f t="shared" si="63"/>
        <v>35699.589999999997</v>
      </c>
      <c r="O202" s="89">
        <f t="shared" si="63"/>
        <v>7489258.7199999997</v>
      </c>
    </row>
    <row r="203" spans="1:15">
      <c r="A203" s="90" t="s">
        <v>71</v>
      </c>
      <c r="B203" s="91">
        <f>B13+B22+B31+B40+B49+B58+B67+B76+B85+B94+B103+B112+B130+B139+B148+B157+B166+B175+B184+B193+B122</f>
        <v>11046571</v>
      </c>
      <c r="C203" s="91">
        <f t="shared" ref="C203:O203" si="64">C13+C22+C31+C40+C49+C58+C67+C76+C85+C94+C103+C112+C130+C139+C148+C157+C166+C175+C184+C193</f>
        <v>514476.33</v>
      </c>
      <c r="D203" s="91">
        <f t="shared" si="64"/>
        <v>768984.38</v>
      </c>
      <c r="E203" s="91">
        <f t="shared" si="64"/>
        <v>118742</v>
      </c>
      <c r="F203" s="91">
        <f t="shared" si="64"/>
        <v>830717</v>
      </c>
      <c r="G203" s="91">
        <f t="shared" si="64"/>
        <v>423804</v>
      </c>
      <c r="H203" s="91">
        <f t="shared" si="64"/>
        <v>271109</v>
      </c>
      <c r="I203" s="91">
        <f t="shared" si="64"/>
        <v>1086555.23</v>
      </c>
      <c r="J203" s="91">
        <f t="shared" si="64"/>
        <v>611081</v>
      </c>
      <c r="K203" s="91">
        <f t="shared" si="64"/>
        <v>0</v>
      </c>
      <c r="L203" s="91">
        <f t="shared" si="64"/>
        <v>1169193</v>
      </c>
      <c r="M203" s="91">
        <f t="shared" si="64"/>
        <v>1971732</v>
      </c>
      <c r="N203" s="91">
        <f t="shared" si="64"/>
        <v>3225177</v>
      </c>
      <c r="O203" s="91">
        <f t="shared" si="64"/>
        <v>10991570.939999999</v>
      </c>
    </row>
    <row r="204" spans="1:15">
      <c r="A204" s="92" t="s">
        <v>72</v>
      </c>
      <c r="B204" s="93">
        <f t="shared" ref="B204:O204" si="65">B202-B203</f>
        <v>-3559817</v>
      </c>
      <c r="C204" s="93">
        <f t="shared" si="65"/>
        <v>641175.66999999993</v>
      </c>
      <c r="D204" s="93">
        <f t="shared" si="65"/>
        <v>-762489.38</v>
      </c>
      <c r="E204" s="93">
        <f t="shared" si="65"/>
        <v>82404.450000000012</v>
      </c>
      <c r="F204" s="93">
        <f t="shared" si="65"/>
        <v>-709717</v>
      </c>
      <c r="G204" s="93">
        <f t="shared" si="65"/>
        <v>3019534.41</v>
      </c>
      <c r="H204" s="93">
        <f t="shared" si="65"/>
        <v>176113</v>
      </c>
      <c r="I204" s="93">
        <f t="shared" si="65"/>
        <v>-1086555.23</v>
      </c>
      <c r="J204" s="93">
        <f t="shared" si="65"/>
        <v>381190.27</v>
      </c>
      <c r="K204" s="93">
        <f t="shared" si="65"/>
        <v>0</v>
      </c>
      <c r="L204" s="93">
        <f t="shared" si="65"/>
        <v>-1019193</v>
      </c>
      <c r="M204" s="93">
        <f t="shared" si="65"/>
        <v>-1035298</v>
      </c>
      <c r="N204" s="93">
        <f t="shared" si="65"/>
        <v>-3189477.41</v>
      </c>
      <c r="O204" s="93">
        <f t="shared" si="65"/>
        <v>-3502312.2199999997</v>
      </c>
    </row>
    <row r="205" spans="1:15">
      <c r="A205" s="94" t="s">
        <v>73</v>
      </c>
      <c r="B205" s="95"/>
      <c r="C205" s="95">
        <v>19613.34</v>
      </c>
      <c r="D205" s="95"/>
      <c r="E205" s="95">
        <v>4916172.16</v>
      </c>
      <c r="F205" s="95">
        <v>19613.34</v>
      </c>
      <c r="G205" s="95"/>
      <c r="H205" s="95">
        <v>738172.16</v>
      </c>
      <c r="I205" s="95">
        <v>19613.34</v>
      </c>
      <c r="J205" s="95"/>
      <c r="K205" s="95">
        <f>738173.16</f>
        <v>738173.16</v>
      </c>
      <c r="L205" s="95">
        <v>19613.34</v>
      </c>
      <c r="M205" s="95"/>
      <c r="N205" s="95">
        <v>738176.16</v>
      </c>
      <c r="O205" s="95">
        <f>SUM(B205:N205)</f>
        <v>7209147</v>
      </c>
    </row>
    <row r="206" spans="1:15" ht="30">
      <c r="A206" s="96" t="s">
        <v>74</v>
      </c>
      <c r="B206" s="97"/>
      <c r="C206" s="98">
        <f>C204-C205</f>
        <v>621562.32999999996</v>
      </c>
      <c r="D206" s="98">
        <f t="shared" ref="D206:N206" si="66">D204-D205</f>
        <v>-762489.38</v>
      </c>
      <c r="E206" s="98">
        <f t="shared" si="66"/>
        <v>-4833767.71</v>
      </c>
      <c r="F206" s="98">
        <f t="shared" si="66"/>
        <v>-729330.34</v>
      </c>
      <c r="G206" s="98">
        <f t="shared" si="66"/>
        <v>3019534.41</v>
      </c>
      <c r="H206" s="98">
        <f t="shared" si="66"/>
        <v>-562059.16</v>
      </c>
      <c r="I206" s="98">
        <f t="shared" si="66"/>
        <v>-1106168.57</v>
      </c>
      <c r="J206" s="98">
        <f t="shared" si="66"/>
        <v>381190.27</v>
      </c>
      <c r="K206" s="98">
        <f t="shared" si="66"/>
        <v>-738173.16</v>
      </c>
      <c r="L206" s="98">
        <f t="shared" si="66"/>
        <v>-1038806.34</v>
      </c>
      <c r="M206" s="98">
        <f t="shared" si="66"/>
        <v>-1035298</v>
      </c>
      <c r="N206" s="98">
        <f t="shared" si="66"/>
        <v>-3927653.5700000003</v>
      </c>
      <c r="O206" s="98">
        <f>O204-O205</f>
        <v>-10711459.219999999</v>
      </c>
    </row>
    <row r="207" spans="1: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</sheetData>
  <mergeCells count="64">
    <mergeCell ref="A116:N116"/>
    <mergeCell ref="A99:O99"/>
    <mergeCell ref="A100:O100"/>
    <mergeCell ref="A107:N107"/>
    <mergeCell ref="A108:O108"/>
    <mergeCell ref="A109:O109"/>
    <mergeCell ref="A55:O55"/>
    <mergeCell ref="A63:O63"/>
    <mergeCell ref="A72:O72"/>
    <mergeCell ref="A81:O81"/>
    <mergeCell ref="A62:N62"/>
    <mergeCell ref="A64:O64"/>
    <mergeCell ref="A37:O37"/>
    <mergeCell ref="A54:O54"/>
    <mergeCell ref="A44:N44"/>
    <mergeCell ref="A45:O45"/>
    <mergeCell ref="A46:O46"/>
    <mergeCell ref="A53:N53"/>
    <mergeCell ref="A35:N35"/>
    <mergeCell ref="A36:O36"/>
    <mergeCell ref="A6:O6"/>
    <mergeCell ref="A10:O10"/>
    <mergeCell ref="A8:N8"/>
    <mergeCell ref="A9:O9"/>
    <mergeCell ref="A18:O18"/>
    <mergeCell ref="A17:N17"/>
    <mergeCell ref="A19:O19"/>
    <mergeCell ref="A26:N26"/>
    <mergeCell ref="A27:O27"/>
    <mergeCell ref="A28:O28"/>
    <mergeCell ref="A89:N89"/>
    <mergeCell ref="A90:O90"/>
    <mergeCell ref="A91:O91"/>
    <mergeCell ref="A98:N98"/>
    <mergeCell ref="A71:N71"/>
    <mergeCell ref="A73:O73"/>
    <mergeCell ref="A80:N80"/>
    <mergeCell ref="A82:O82"/>
    <mergeCell ref="A117:O117"/>
    <mergeCell ref="A118:O118"/>
    <mergeCell ref="A125:N125"/>
    <mergeCell ref="A126:O126"/>
    <mergeCell ref="A127:O127"/>
    <mergeCell ref="A134:N134"/>
    <mergeCell ref="A135:O135"/>
    <mergeCell ref="A136:O136"/>
    <mergeCell ref="A143:N143"/>
    <mergeCell ref="A144:O144"/>
    <mergeCell ref="A145:O145"/>
    <mergeCell ref="A152:N152"/>
    <mergeCell ref="A153:O153"/>
    <mergeCell ref="A154:O154"/>
    <mergeCell ref="A161:N161"/>
    <mergeCell ref="A162:O162"/>
    <mergeCell ref="A163:O163"/>
    <mergeCell ref="A170:N170"/>
    <mergeCell ref="A171:O171"/>
    <mergeCell ref="A172:O172"/>
    <mergeCell ref="A190:O190"/>
    <mergeCell ref="A179:N179"/>
    <mergeCell ref="A180:O180"/>
    <mergeCell ref="A181:O181"/>
    <mergeCell ref="A188:N188"/>
    <mergeCell ref="A189:O189"/>
  </mergeCells>
  <pageMargins left="0.23622047244094491" right="0.23622047244094491" top="0.74803149606299213" bottom="0.35433070866141736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42"/>
  <sheetViews>
    <sheetView tabSelected="1" zoomScale="120" zoomScaleNormal="120" workbookViewId="0">
      <selection activeCell="L5" sqref="L5"/>
    </sheetView>
  </sheetViews>
  <sheetFormatPr defaultRowHeight="15"/>
  <cols>
    <col min="1" max="1" width="32.5703125" customWidth="1"/>
    <col min="15" max="15" width="10.28515625" customWidth="1"/>
    <col min="16" max="16" width="10.85546875" hidden="1" customWidth="1"/>
  </cols>
  <sheetData>
    <row r="1" spans="1:15" ht="15.75">
      <c r="A1" s="2"/>
      <c r="B1" s="2"/>
      <c r="C1" s="2"/>
      <c r="D1" s="2"/>
      <c r="E1" s="2"/>
      <c r="F1" s="2"/>
      <c r="G1" s="2"/>
      <c r="H1" s="2"/>
      <c r="I1" s="2"/>
      <c r="J1" s="2"/>
      <c r="L1" s="4" t="s">
        <v>80</v>
      </c>
      <c r="M1" s="24"/>
      <c r="N1" s="24"/>
      <c r="O1" s="2"/>
    </row>
    <row r="2" spans="1:15">
      <c r="A2" s="2"/>
      <c r="B2" s="2"/>
      <c r="C2" s="2"/>
      <c r="D2" s="2"/>
      <c r="E2" s="2"/>
      <c r="F2" s="2"/>
      <c r="G2" s="2"/>
      <c r="H2" s="2"/>
      <c r="I2" s="2"/>
      <c r="J2" s="2"/>
      <c r="L2" s="3" t="s">
        <v>87</v>
      </c>
      <c r="M2" s="3"/>
      <c r="N2" s="3"/>
      <c r="O2" s="3"/>
    </row>
    <row r="3" spans="1:15">
      <c r="A3" s="2"/>
      <c r="B3" s="2"/>
      <c r="C3" s="2"/>
      <c r="D3" s="2"/>
      <c r="E3" s="2"/>
      <c r="F3" s="2"/>
      <c r="G3" s="2"/>
      <c r="H3" s="2"/>
      <c r="I3" s="2"/>
      <c r="J3" s="2"/>
      <c r="L3" s="3" t="s">
        <v>0</v>
      </c>
      <c r="M3" s="3"/>
      <c r="N3" s="3"/>
      <c r="O3" s="3"/>
    </row>
    <row r="4" spans="1:15">
      <c r="A4" s="2"/>
      <c r="B4" s="2"/>
      <c r="C4" s="2"/>
      <c r="D4" s="2"/>
      <c r="E4" s="2"/>
      <c r="F4" s="2"/>
      <c r="G4" s="2"/>
      <c r="H4" s="2"/>
      <c r="I4" s="2"/>
      <c r="J4" s="2"/>
      <c r="L4" s="3" t="s">
        <v>88</v>
      </c>
      <c r="M4" s="3"/>
      <c r="N4" s="3"/>
      <c r="O4" s="3"/>
    </row>
    <row r="5" spans="1: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5"/>
      <c r="M5" s="25"/>
      <c r="N5" s="25"/>
      <c r="O5" s="25"/>
    </row>
    <row r="6" spans="1:15">
      <c r="A6" s="127" t="s">
        <v>46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</row>
    <row r="7" spans="1:15" s="2" customFormat="1" ht="15.75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s="2" customFormat="1">
      <c r="A8" s="128" t="s">
        <v>23</v>
      </c>
      <c r="B8" s="129"/>
      <c r="C8" s="129"/>
      <c r="D8" s="129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28"/>
    </row>
    <row r="9" spans="1:15" s="2" customFormat="1">
      <c r="A9" s="137" t="s">
        <v>16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</row>
    <row r="10" spans="1:15" s="2" customFormat="1">
      <c r="A10" s="134" t="s">
        <v>17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6"/>
    </row>
    <row r="11" spans="1:15" s="2" customFormat="1">
      <c r="A11" s="29" t="s">
        <v>50</v>
      </c>
      <c r="B11" s="30">
        <f>B12</f>
        <v>0</v>
      </c>
      <c r="C11" s="30">
        <f>C12</f>
        <v>0</v>
      </c>
      <c r="D11" s="30">
        <f t="shared" ref="D11:N11" si="0">D12</f>
        <v>0</v>
      </c>
      <c r="E11" s="30">
        <f t="shared" si="0"/>
        <v>0</v>
      </c>
      <c r="F11" s="30">
        <f t="shared" si="0"/>
        <v>0</v>
      </c>
      <c r="G11" s="30">
        <f t="shared" si="0"/>
        <v>0</v>
      </c>
      <c r="H11" s="30">
        <f t="shared" si="0"/>
        <v>0</v>
      </c>
      <c r="I11" s="30">
        <f t="shared" si="0"/>
        <v>0</v>
      </c>
      <c r="J11" s="30">
        <f t="shared" si="0"/>
        <v>0</v>
      </c>
      <c r="K11" s="30">
        <f t="shared" si="0"/>
        <v>0</v>
      </c>
      <c r="L11" s="30">
        <f t="shared" si="0"/>
        <v>0</v>
      </c>
      <c r="M11" s="30">
        <f t="shared" si="0"/>
        <v>0</v>
      </c>
      <c r="N11" s="30">
        <f t="shared" si="0"/>
        <v>0</v>
      </c>
      <c r="O11" s="30">
        <f t="shared" ref="O11:O15" si="1">SUM(C11:N11)</f>
        <v>0</v>
      </c>
    </row>
    <row r="12" spans="1:15" s="2" customFormat="1">
      <c r="A12" s="32" t="s">
        <v>22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4"/>
      <c r="O12" s="30"/>
    </row>
    <row r="13" spans="1:15" s="2" customFormat="1">
      <c r="A13" s="29" t="s">
        <v>19</v>
      </c>
      <c r="B13" s="30">
        <f>SUM(B14:B15)</f>
        <v>2</v>
      </c>
      <c r="C13" s="30">
        <f t="shared" ref="C13:N13" si="2">SUM(C14:C15)</f>
        <v>2</v>
      </c>
      <c r="D13" s="30">
        <f t="shared" si="2"/>
        <v>0</v>
      </c>
      <c r="E13" s="30">
        <f t="shared" si="2"/>
        <v>0</v>
      </c>
      <c r="F13" s="30">
        <f t="shared" si="2"/>
        <v>0</v>
      </c>
      <c r="G13" s="30">
        <f t="shared" si="2"/>
        <v>0</v>
      </c>
      <c r="H13" s="30">
        <f t="shared" si="2"/>
        <v>0</v>
      </c>
      <c r="I13" s="30">
        <f t="shared" si="2"/>
        <v>0</v>
      </c>
      <c r="J13" s="30">
        <f t="shared" si="2"/>
        <v>0</v>
      </c>
      <c r="K13" s="30">
        <f>SUM(K14:K15)</f>
        <v>0</v>
      </c>
      <c r="L13" s="30">
        <f t="shared" si="2"/>
        <v>0</v>
      </c>
      <c r="M13" s="30">
        <f t="shared" si="2"/>
        <v>0</v>
      </c>
      <c r="N13" s="30">
        <f t="shared" si="2"/>
        <v>0</v>
      </c>
      <c r="O13" s="30">
        <f t="shared" si="1"/>
        <v>2</v>
      </c>
    </row>
    <row r="14" spans="1:15" s="2" customFormat="1">
      <c r="A14" s="37" t="s">
        <v>27</v>
      </c>
      <c r="B14" s="38">
        <v>2</v>
      </c>
      <c r="C14" s="38">
        <v>2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0">
        <f t="shared" si="1"/>
        <v>2</v>
      </c>
    </row>
    <row r="15" spans="1:15" s="2" customFormat="1" ht="15.75" thickBot="1">
      <c r="A15" s="41" t="s">
        <v>31</v>
      </c>
      <c r="B15" s="42">
        <f>SUM(B7-B12)</f>
        <v>0</v>
      </c>
      <c r="C15" s="42">
        <f>SUM(C7-C12)</f>
        <v>0</v>
      </c>
      <c r="D15" s="42">
        <f t="shared" ref="D15:N15" si="3">SUM(D7-D12)</f>
        <v>0</v>
      </c>
      <c r="E15" s="42">
        <f t="shared" si="3"/>
        <v>0</v>
      </c>
      <c r="F15" s="42">
        <f t="shared" si="3"/>
        <v>0</v>
      </c>
      <c r="G15" s="42">
        <f t="shared" si="3"/>
        <v>0</v>
      </c>
      <c r="H15" s="42">
        <f t="shared" si="3"/>
        <v>0</v>
      </c>
      <c r="I15" s="42">
        <f t="shared" si="3"/>
        <v>0</v>
      </c>
      <c r="J15" s="42">
        <f t="shared" si="3"/>
        <v>0</v>
      </c>
      <c r="K15" s="42">
        <f t="shared" si="3"/>
        <v>0</v>
      </c>
      <c r="L15" s="42">
        <f t="shared" si="3"/>
        <v>0</v>
      </c>
      <c r="M15" s="42">
        <f t="shared" si="3"/>
        <v>0</v>
      </c>
      <c r="N15" s="42">
        <f t="shared" si="3"/>
        <v>0</v>
      </c>
      <c r="O15" s="30">
        <f t="shared" si="1"/>
        <v>0</v>
      </c>
    </row>
    <row r="16" spans="1:15" s="2" customFormat="1" ht="15.75" thickBot="1">
      <c r="A16" s="16" t="s">
        <v>1</v>
      </c>
      <c r="B16" s="17" t="s">
        <v>2</v>
      </c>
      <c r="C16" s="17" t="s">
        <v>3</v>
      </c>
      <c r="D16" s="17" t="s">
        <v>4</v>
      </c>
      <c r="E16" s="17" t="s">
        <v>5</v>
      </c>
      <c r="F16" s="17" t="s">
        <v>6</v>
      </c>
      <c r="G16" s="17" t="s">
        <v>7</v>
      </c>
      <c r="H16" s="17" t="s">
        <v>8</v>
      </c>
      <c r="I16" s="17" t="s">
        <v>9</v>
      </c>
      <c r="J16" s="17" t="s">
        <v>10</v>
      </c>
      <c r="K16" s="17" t="s">
        <v>11</v>
      </c>
      <c r="L16" s="17" t="s">
        <v>12</v>
      </c>
      <c r="M16" s="17" t="s">
        <v>13</v>
      </c>
      <c r="N16" s="26" t="s">
        <v>14</v>
      </c>
      <c r="O16" s="27" t="s">
        <v>36</v>
      </c>
    </row>
    <row r="17" spans="1:15" s="2" customFormat="1">
      <c r="A17" s="128" t="s">
        <v>23</v>
      </c>
      <c r="B17" s="129"/>
      <c r="C17" s="129"/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84"/>
    </row>
    <row r="18" spans="1:15" s="2" customFormat="1">
      <c r="A18" s="131" t="s">
        <v>47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3"/>
    </row>
    <row r="19" spans="1:15" s="2" customFormat="1" ht="15.75" thickBot="1">
      <c r="A19" s="134" t="s">
        <v>24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6"/>
    </row>
    <row r="20" spans="1:15" s="2" customFormat="1">
      <c r="A20" s="29" t="s">
        <v>18</v>
      </c>
      <c r="B20" s="30">
        <f>SUM(B21)</f>
        <v>0</v>
      </c>
      <c r="C20" s="30">
        <f t="shared" ref="C20:N20" si="4">SUM(C21)</f>
        <v>0</v>
      </c>
      <c r="D20" s="30">
        <f t="shared" si="4"/>
        <v>0</v>
      </c>
      <c r="E20" s="30">
        <f t="shared" si="4"/>
        <v>0</v>
      </c>
      <c r="F20" s="30">
        <f t="shared" si="4"/>
        <v>0</v>
      </c>
      <c r="G20" s="30">
        <f t="shared" si="4"/>
        <v>0</v>
      </c>
      <c r="H20" s="30">
        <f t="shared" si="4"/>
        <v>0</v>
      </c>
      <c r="I20" s="30">
        <f t="shared" si="4"/>
        <v>0</v>
      </c>
      <c r="J20" s="30">
        <f t="shared" si="4"/>
        <v>0</v>
      </c>
      <c r="K20" s="30">
        <f t="shared" si="4"/>
        <v>0</v>
      </c>
      <c r="L20" s="30">
        <f t="shared" si="4"/>
        <v>0</v>
      </c>
      <c r="M20" s="30">
        <f t="shared" si="4"/>
        <v>0</v>
      </c>
      <c r="N20" s="30">
        <f t="shared" si="4"/>
        <v>0</v>
      </c>
      <c r="O20" s="31">
        <f>SUM(O21:O21)</f>
        <v>0</v>
      </c>
    </row>
    <row r="21" spans="1:15" s="2" customFormat="1">
      <c r="A21" s="46" t="s">
        <v>54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</row>
    <row r="22" spans="1:15" s="2" customFormat="1">
      <c r="A22" s="29" t="s">
        <v>19</v>
      </c>
      <c r="B22" s="30">
        <f t="shared" ref="B22:N22" si="5">SUM(B23:B23)</f>
        <v>138634</v>
      </c>
      <c r="C22" s="30">
        <f t="shared" si="5"/>
        <v>0</v>
      </c>
      <c r="D22" s="30">
        <f t="shared" si="5"/>
        <v>0</v>
      </c>
      <c r="E22" s="30">
        <f t="shared" si="5"/>
        <v>0</v>
      </c>
      <c r="F22" s="30">
        <f t="shared" si="5"/>
        <v>0</v>
      </c>
      <c r="G22" s="30">
        <f t="shared" si="5"/>
        <v>0</v>
      </c>
      <c r="H22" s="30">
        <f t="shared" si="5"/>
        <v>0</v>
      </c>
      <c r="I22" s="30">
        <f t="shared" si="5"/>
        <v>0</v>
      </c>
      <c r="J22" s="30">
        <f t="shared" si="5"/>
        <v>0</v>
      </c>
      <c r="K22" s="30">
        <f t="shared" si="5"/>
        <v>59383</v>
      </c>
      <c r="L22" s="30">
        <f t="shared" si="5"/>
        <v>36416</v>
      </c>
      <c r="M22" s="30">
        <f t="shared" si="5"/>
        <v>36416</v>
      </c>
      <c r="N22" s="30">
        <f t="shared" si="5"/>
        <v>6419</v>
      </c>
      <c r="O22" s="36">
        <f>SUM(C22:N22)</f>
        <v>138634</v>
      </c>
    </row>
    <row r="23" spans="1:15" s="2" customFormat="1">
      <c r="A23" s="37" t="s">
        <v>20</v>
      </c>
      <c r="B23" s="38">
        <v>138634</v>
      </c>
      <c r="C23" s="38"/>
      <c r="D23" s="38"/>
      <c r="E23" s="38"/>
      <c r="F23" s="38"/>
      <c r="G23" s="38"/>
      <c r="H23" s="38"/>
      <c r="I23" s="38"/>
      <c r="J23" s="38"/>
      <c r="K23" s="38">
        <v>59383</v>
      </c>
      <c r="L23" s="38">
        <v>36416</v>
      </c>
      <c r="M23" s="38">
        <v>36416</v>
      </c>
      <c r="N23" s="39">
        <v>6419</v>
      </c>
      <c r="O23" s="40">
        <f>SUM(C23:N23)</f>
        <v>138634</v>
      </c>
    </row>
    <row r="24" spans="1:15" s="2" customFormat="1" ht="15.75" thickBot="1">
      <c r="A24" s="41" t="s">
        <v>21</v>
      </c>
      <c r="B24" s="42">
        <f t="shared" ref="B24:O24" si="6">SUM(B20-B22)</f>
        <v>-138634</v>
      </c>
      <c r="C24" s="42">
        <f t="shared" si="6"/>
        <v>0</v>
      </c>
      <c r="D24" s="42">
        <f t="shared" si="6"/>
        <v>0</v>
      </c>
      <c r="E24" s="42">
        <f t="shared" si="6"/>
        <v>0</v>
      </c>
      <c r="F24" s="42">
        <f t="shared" si="6"/>
        <v>0</v>
      </c>
      <c r="G24" s="42">
        <f t="shared" si="6"/>
        <v>0</v>
      </c>
      <c r="H24" s="42">
        <f t="shared" si="6"/>
        <v>0</v>
      </c>
      <c r="I24" s="42">
        <f t="shared" si="6"/>
        <v>0</v>
      </c>
      <c r="J24" s="42">
        <f t="shared" si="6"/>
        <v>0</v>
      </c>
      <c r="K24" s="42">
        <f t="shared" si="6"/>
        <v>-59383</v>
      </c>
      <c r="L24" s="42">
        <f t="shared" si="6"/>
        <v>-36416</v>
      </c>
      <c r="M24" s="42">
        <f t="shared" si="6"/>
        <v>-36416</v>
      </c>
      <c r="N24" s="43">
        <f t="shared" si="6"/>
        <v>-6419</v>
      </c>
      <c r="O24" s="44">
        <f t="shared" si="6"/>
        <v>-138634</v>
      </c>
    </row>
    <row r="25" spans="1:15" ht="15.75" thickBot="1">
      <c r="A25" s="16" t="s">
        <v>1</v>
      </c>
      <c r="B25" s="17" t="s">
        <v>2</v>
      </c>
      <c r="C25" s="17" t="s">
        <v>3</v>
      </c>
      <c r="D25" s="17" t="s">
        <v>4</v>
      </c>
      <c r="E25" s="17" t="s">
        <v>5</v>
      </c>
      <c r="F25" s="17" t="s">
        <v>6</v>
      </c>
      <c r="G25" s="17" t="s">
        <v>7</v>
      </c>
      <c r="H25" s="17" t="s">
        <v>8</v>
      </c>
      <c r="I25" s="17" t="s">
        <v>9</v>
      </c>
      <c r="J25" s="17" t="s">
        <v>10</v>
      </c>
      <c r="K25" s="17" t="s">
        <v>11</v>
      </c>
      <c r="L25" s="17" t="s">
        <v>12</v>
      </c>
      <c r="M25" s="17" t="s">
        <v>13</v>
      </c>
      <c r="N25" s="26" t="s">
        <v>14</v>
      </c>
      <c r="O25" s="27" t="s">
        <v>36</v>
      </c>
    </row>
    <row r="26" spans="1:15">
      <c r="A26" s="128" t="s">
        <v>23</v>
      </c>
      <c r="B26" s="129"/>
      <c r="C26" s="129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28"/>
    </row>
    <row r="27" spans="1:15">
      <c r="A27" s="131" t="s">
        <v>52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3"/>
    </row>
    <row r="28" spans="1:15" ht="15.75" thickBot="1">
      <c r="A28" s="134" t="s">
        <v>25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</row>
    <row r="29" spans="1:15">
      <c r="A29" s="29" t="s">
        <v>18</v>
      </c>
      <c r="B29" s="30">
        <f>SUM(B30)</f>
        <v>156624</v>
      </c>
      <c r="C29" s="30">
        <f t="shared" ref="C29:N29" si="7">SUM(C30)</f>
        <v>0</v>
      </c>
      <c r="D29" s="30">
        <f>D30</f>
        <v>0</v>
      </c>
      <c r="E29" s="30">
        <f t="shared" si="7"/>
        <v>0</v>
      </c>
      <c r="F29" s="30">
        <f t="shared" si="7"/>
        <v>0</v>
      </c>
      <c r="G29" s="30">
        <f t="shared" si="7"/>
        <v>0</v>
      </c>
      <c r="H29" s="30">
        <f t="shared" si="7"/>
        <v>0</v>
      </c>
      <c r="I29" s="30">
        <f t="shared" si="7"/>
        <v>0</v>
      </c>
      <c r="J29" s="30">
        <f t="shared" si="7"/>
        <v>0</v>
      </c>
      <c r="K29" s="30">
        <f t="shared" si="7"/>
        <v>0</v>
      </c>
      <c r="L29" s="30">
        <f t="shared" si="7"/>
        <v>0</v>
      </c>
      <c r="M29" s="30">
        <f t="shared" si="7"/>
        <v>0</v>
      </c>
      <c r="N29" s="30">
        <f t="shared" si="7"/>
        <v>156624</v>
      </c>
      <c r="O29" s="31">
        <f>SUM(O30:O30)</f>
        <v>156624</v>
      </c>
    </row>
    <row r="30" spans="1:15">
      <c r="A30" s="32" t="s">
        <v>22</v>
      </c>
      <c r="B30" s="33">
        <v>156624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4">
        <v>156624</v>
      </c>
      <c r="O30" s="35">
        <f>SUM(C30:N30)</f>
        <v>156624</v>
      </c>
    </row>
    <row r="31" spans="1:15">
      <c r="A31" s="29" t="s">
        <v>19</v>
      </c>
      <c r="B31" s="30">
        <f t="shared" ref="B31:N31" si="8">SUM(B32:B32)</f>
        <v>190238</v>
      </c>
      <c r="C31" s="30">
        <f t="shared" si="8"/>
        <v>134497</v>
      </c>
      <c r="D31" s="30">
        <f t="shared" si="8"/>
        <v>1971</v>
      </c>
      <c r="E31" s="30">
        <f t="shared" si="8"/>
        <v>604</v>
      </c>
      <c r="F31" s="30">
        <f t="shared" si="8"/>
        <v>0</v>
      </c>
      <c r="G31" s="30">
        <f t="shared" si="8"/>
        <v>0</v>
      </c>
      <c r="H31" s="30">
        <f t="shared" si="8"/>
        <v>17.5</v>
      </c>
      <c r="I31" s="30">
        <f t="shared" si="8"/>
        <v>3148</v>
      </c>
      <c r="J31" s="30">
        <f t="shared" si="8"/>
        <v>37017.339999999997</v>
      </c>
      <c r="K31" s="30">
        <f t="shared" si="8"/>
        <v>0</v>
      </c>
      <c r="L31" s="30">
        <f t="shared" si="8"/>
        <v>0</v>
      </c>
      <c r="M31" s="30">
        <f t="shared" si="8"/>
        <v>0</v>
      </c>
      <c r="N31" s="30">
        <f t="shared" si="8"/>
        <v>0</v>
      </c>
      <c r="O31" s="36">
        <f>SUM(C31:N31)</f>
        <v>177254.84</v>
      </c>
    </row>
    <row r="32" spans="1:15">
      <c r="A32" s="37" t="s">
        <v>20</v>
      </c>
      <c r="B32" s="38">
        <v>190238</v>
      </c>
      <c r="C32" s="38">
        <v>134497</v>
      </c>
      <c r="D32" s="38">
        <v>1971</v>
      </c>
      <c r="E32" s="38">
        <v>604</v>
      </c>
      <c r="F32" s="38">
        <v>0</v>
      </c>
      <c r="G32" s="38">
        <v>0</v>
      </c>
      <c r="H32" s="38">
        <v>17.5</v>
      </c>
      <c r="I32" s="38">
        <v>3148</v>
      </c>
      <c r="J32" s="38">
        <v>37017.339999999997</v>
      </c>
      <c r="K32" s="38"/>
      <c r="L32" s="38"/>
      <c r="M32" s="38"/>
      <c r="N32" s="39"/>
      <c r="O32" s="40">
        <f>SUM(C32:N32)</f>
        <v>177254.84</v>
      </c>
    </row>
    <row r="33" spans="1:16" ht="15.75" thickBot="1">
      <c r="A33" s="41" t="s">
        <v>21</v>
      </c>
      <c r="B33" s="42">
        <f t="shared" ref="B33:O33" si="9">SUM(B29-B31)</f>
        <v>-33614</v>
      </c>
      <c r="C33" s="42">
        <f t="shared" si="9"/>
        <v>-134497</v>
      </c>
      <c r="D33" s="42">
        <f t="shared" si="9"/>
        <v>-1971</v>
      </c>
      <c r="E33" s="42">
        <f>E29-E31</f>
        <v>-604</v>
      </c>
      <c r="F33" s="42">
        <f t="shared" si="9"/>
        <v>0</v>
      </c>
      <c r="G33" s="42">
        <f t="shared" si="9"/>
        <v>0</v>
      </c>
      <c r="H33" s="42">
        <f t="shared" si="9"/>
        <v>-17.5</v>
      </c>
      <c r="I33" s="42">
        <f t="shared" si="9"/>
        <v>-3148</v>
      </c>
      <c r="J33" s="42">
        <f t="shared" si="9"/>
        <v>-37017.339999999997</v>
      </c>
      <c r="K33" s="42">
        <f t="shared" si="9"/>
        <v>0</v>
      </c>
      <c r="L33" s="42">
        <f t="shared" si="9"/>
        <v>0</v>
      </c>
      <c r="M33" s="42">
        <f t="shared" si="9"/>
        <v>0</v>
      </c>
      <c r="N33" s="43">
        <f t="shared" si="9"/>
        <v>156624</v>
      </c>
      <c r="O33" s="44">
        <f t="shared" si="9"/>
        <v>-20630.839999999997</v>
      </c>
    </row>
    <row r="34" spans="1:16" ht="15.75" thickBot="1">
      <c r="A34" s="16" t="s">
        <v>1</v>
      </c>
      <c r="B34" s="17" t="s">
        <v>2</v>
      </c>
      <c r="C34" s="17" t="s">
        <v>3</v>
      </c>
      <c r="D34" s="17" t="s">
        <v>4</v>
      </c>
      <c r="E34" s="17" t="s">
        <v>5</v>
      </c>
      <c r="F34" s="17" t="s">
        <v>6</v>
      </c>
      <c r="G34" s="17" t="s">
        <v>7</v>
      </c>
      <c r="H34" s="17" t="s">
        <v>8</v>
      </c>
      <c r="I34" s="17" t="s">
        <v>9</v>
      </c>
      <c r="J34" s="17" t="s">
        <v>10</v>
      </c>
      <c r="K34" s="17" t="s">
        <v>11</v>
      </c>
      <c r="L34" s="17" t="s">
        <v>12</v>
      </c>
      <c r="M34" s="17" t="s">
        <v>13</v>
      </c>
      <c r="N34" s="26" t="s">
        <v>14</v>
      </c>
      <c r="O34" s="27" t="s">
        <v>36</v>
      </c>
    </row>
    <row r="35" spans="1:16">
      <c r="A35" s="128" t="s">
        <v>23</v>
      </c>
      <c r="B35" s="129"/>
      <c r="C35" s="129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28"/>
    </row>
    <row r="36" spans="1:16">
      <c r="A36" s="131" t="s">
        <v>53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3"/>
    </row>
    <row r="37" spans="1:16" ht="15.75" thickBot="1">
      <c r="A37" s="134" t="s">
        <v>25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6"/>
    </row>
    <row r="38" spans="1:16">
      <c r="A38" s="29" t="s">
        <v>18</v>
      </c>
      <c r="B38" s="30">
        <f t="shared" ref="B38:O38" si="10">SUM(B39:B39)</f>
        <v>0</v>
      </c>
      <c r="C38" s="30">
        <f t="shared" si="10"/>
        <v>0</v>
      </c>
      <c r="D38" s="30">
        <f t="shared" si="10"/>
        <v>0</v>
      </c>
      <c r="E38" s="30">
        <f t="shared" si="10"/>
        <v>0</v>
      </c>
      <c r="F38" s="30">
        <f t="shared" si="10"/>
        <v>0</v>
      </c>
      <c r="G38" s="30">
        <f t="shared" si="10"/>
        <v>0</v>
      </c>
      <c r="H38" s="30">
        <f t="shared" si="10"/>
        <v>0</v>
      </c>
      <c r="I38" s="30">
        <f t="shared" si="10"/>
        <v>0</v>
      </c>
      <c r="J38" s="30">
        <f t="shared" si="10"/>
        <v>0</v>
      </c>
      <c r="K38" s="30">
        <f t="shared" si="10"/>
        <v>0</v>
      </c>
      <c r="L38" s="30">
        <f t="shared" si="10"/>
        <v>0</v>
      </c>
      <c r="M38" s="30">
        <f t="shared" si="10"/>
        <v>0</v>
      </c>
      <c r="N38" s="30">
        <f t="shared" si="10"/>
        <v>0</v>
      </c>
      <c r="O38" s="31">
        <f t="shared" si="10"/>
        <v>0</v>
      </c>
    </row>
    <row r="39" spans="1:16">
      <c r="A39" s="46" t="s">
        <v>30</v>
      </c>
      <c r="B39" s="47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/>
      <c r="O39" s="35">
        <f>SUM(C39:N39)</f>
        <v>0</v>
      </c>
    </row>
    <row r="40" spans="1:16">
      <c r="A40" s="29" t="s">
        <v>19</v>
      </c>
      <c r="B40" s="30">
        <f t="shared" ref="B40:N40" si="11">SUM(B41:B41)</f>
        <v>276772</v>
      </c>
      <c r="C40" s="30">
        <f t="shared" si="11"/>
        <v>0</v>
      </c>
      <c r="D40" s="30">
        <f t="shared" si="11"/>
        <v>0</v>
      </c>
      <c r="E40" s="30">
        <f t="shared" si="11"/>
        <v>0</v>
      </c>
      <c r="F40" s="30">
        <f t="shared" si="11"/>
        <v>0</v>
      </c>
      <c r="G40" s="30">
        <f t="shared" si="11"/>
        <v>0</v>
      </c>
      <c r="H40" s="30">
        <f t="shared" si="11"/>
        <v>0</v>
      </c>
      <c r="I40" s="30">
        <f t="shared" si="11"/>
        <v>5559.61</v>
      </c>
      <c r="J40" s="30">
        <f t="shared" si="11"/>
        <v>27009.08</v>
      </c>
      <c r="K40" s="30">
        <f t="shared" si="11"/>
        <v>243803</v>
      </c>
      <c r="L40" s="30">
        <f t="shared" si="11"/>
        <v>400</v>
      </c>
      <c r="M40" s="30">
        <f t="shared" si="11"/>
        <v>0</v>
      </c>
      <c r="N40" s="30">
        <f t="shared" si="11"/>
        <v>0</v>
      </c>
      <c r="O40" s="36">
        <f>SUM(C40:N40)</f>
        <v>276771.69</v>
      </c>
    </row>
    <row r="41" spans="1:16">
      <c r="A41" s="37" t="s">
        <v>20</v>
      </c>
      <c r="B41" s="38">
        <v>276772</v>
      </c>
      <c r="C41" s="38"/>
      <c r="D41" s="38"/>
      <c r="E41" s="38"/>
      <c r="F41" s="38"/>
      <c r="G41" s="38"/>
      <c r="H41" s="38"/>
      <c r="I41" s="38">
        <v>5559.61</v>
      </c>
      <c r="J41" s="38">
        <f>11600+15409.08</f>
        <v>27009.08</v>
      </c>
      <c r="K41" s="38">
        <v>243803</v>
      </c>
      <c r="L41" s="38">
        <v>400</v>
      </c>
      <c r="M41" s="38"/>
      <c r="N41" s="39"/>
      <c r="O41" s="40">
        <f>SUM(C41:N41)</f>
        <v>276771.69</v>
      </c>
    </row>
    <row r="42" spans="1:16" ht="15.75" thickBot="1">
      <c r="A42" s="41" t="s">
        <v>21</v>
      </c>
      <c r="B42" s="42">
        <f t="shared" ref="B42:O42" si="12">SUM(B38-B40)</f>
        <v>-276772</v>
      </c>
      <c r="C42" s="42">
        <f t="shared" si="12"/>
        <v>0</v>
      </c>
      <c r="D42" s="42">
        <f t="shared" si="12"/>
        <v>0</v>
      </c>
      <c r="E42" s="42">
        <f t="shared" si="12"/>
        <v>0</v>
      </c>
      <c r="F42" s="42">
        <f t="shared" si="12"/>
        <v>0</v>
      </c>
      <c r="G42" s="42">
        <f t="shared" si="12"/>
        <v>0</v>
      </c>
      <c r="H42" s="42">
        <f t="shared" si="12"/>
        <v>0</v>
      </c>
      <c r="I42" s="42">
        <f t="shared" si="12"/>
        <v>-5559.61</v>
      </c>
      <c r="J42" s="42">
        <f t="shared" si="12"/>
        <v>-27009.08</v>
      </c>
      <c r="K42" s="42">
        <f t="shared" si="12"/>
        <v>-243803</v>
      </c>
      <c r="L42" s="42">
        <f t="shared" si="12"/>
        <v>-400</v>
      </c>
      <c r="M42" s="42">
        <f t="shared" si="12"/>
        <v>0</v>
      </c>
      <c r="N42" s="43">
        <f t="shared" si="12"/>
        <v>0</v>
      </c>
      <c r="O42" s="44">
        <f t="shared" si="12"/>
        <v>-276771.69</v>
      </c>
    </row>
    <row r="43" spans="1:16" s="2" customFormat="1" ht="15.75" thickBot="1">
      <c r="A43" s="16" t="s">
        <v>1</v>
      </c>
      <c r="B43" s="17" t="s">
        <v>2</v>
      </c>
      <c r="C43" s="17" t="s">
        <v>3</v>
      </c>
      <c r="D43" s="17" t="s">
        <v>4</v>
      </c>
      <c r="E43" s="17" t="s">
        <v>5</v>
      </c>
      <c r="F43" s="17" t="s">
        <v>6</v>
      </c>
      <c r="G43" s="17" t="s">
        <v>7</v>
      </c>
      <c r="H43" s="17" t="s">
        <v>8</v>
      </c>
      <c r="I43" s="17" t="s">
        <v>9</v>
      </c>
      <c r="J43" s="17" t="s">
        <v>10</v>
      </c>
      <c r="K43" s="17" t="s">
        <v>11</v>
      </c>
      <c r="L43" s="17" t="s">
        <v>12</v>
      </c>
      <c r="M43" s="17" t="s">
        <v>13</v>
      </c>
      <c r="N43" s="26" t="s">
        <v>14</v>
      </c>
      <c r="O43" s="27" t="s">
        <v>36</v>
      </c>
    </row>
    <row r="44" spans="1:16">
      <c r="A44" s="128" t="s">
        <v>23</v>
      </c>
      <c r="B44" s="129"/>
      <c r="C44" s="129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82"/>
      <c r="P44" s="45">
        <f>SUM(O44-B44)</f>
        <v>0</v>
      </c>
    </row>
    <row r="45" spans="1:16" s="2" customFormat="1">
      <c r="A45" s="131" t="s">
        <v>32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P45" s="45"/>
    </row>
    <row r="46" spans="1:16" s="2" customFormat="1" ht="15.75" thickBot="1">
      <c r="A46" s="134" t="s">
        <v>29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6"/>
      <c r="P46" s="45"/>
    </row>
    <row r="47" spans="1:16">
      <c r="A47" s="29" t="s">
        <v>18</v>
      </c>
      <c r="B47" s="30">
        <f>SUM(B48)</f>
        <v>42226</v>
      </c>
      <c r="C47" s="30">
        <f t="shared" ref="C47:N47" si="13">SUM(C48)</f>
        <v>897</v>
      </c>
      <c r="D47" s="30">
        <f t="shared" si="13"/>
        <v>0</v>
      </c>
      <c r="E47" s="30">
        <f t="shared" si="13"/>
        <v>0</v>
      </c>
      <c r="F47" s="30">
        <f>SUM(F48)</f>
        <v>41329.06</v>
      </c>
      <c r="G47" s="30">
        <f t="shared" si="13"/>
        <v>0</v>
      </c>
      <c r="H47" s="30">
        <f t="shared" si="13"/>
        <v>0</v>
      </c>
      <c r="I47" s="30">
        <f t="shared" si="13"/>
        <v>0</v>
      </c>
      <c r="J47" s="30">
        <f t="shared" si="13"/>
        <v>0</v>
      </c>
      <c r="K47" s="30">
        <f t="shared" si="13"/>
        <v>0</v>
      </c>
      <c r="L47" s="30">
        <f t="shared" si="13"/>
        <v>0</v>
      </c>
      <c r="M47" s="30">
        <f t="shared" si="13"/>
        <v>0</v>
      </c>
      <c r="N47" s="30">
        <f t="shared" si="13"/>
        <v>0</v>
      </c>
      <c r="O47" s="31">
        <f>SUM(O48:O48)</f>
        <v>42226.06</v>
      </c>
    </row>
    <row r="48" spans="1:16">
      <c r="A48" s="32" t="s">
        <v>22</v>
      </c>
      <c r="B48" s="33">
        <v>42226</v>
      </c>
      <c r="C48" s="33">
        <v>897</v>
      </c>
      <c r="D48" s="33"/>
      <c r="E48" s="33"/>
      <c r="F48" s="33">
        <v>41329.06</v>
      </c>
      <c r="G48" s="33"/>
      <c r="H48" s="33"/>
      <c r="I48" s="33"/>
      <c r="J48" s="33"/>
      <c r="K48" s="33"/>
      <c r="L48" s="33"/>
      <c r="M48" s="33"/>
      <c r="N48" s="34"/>
      <c r="O48" s="35">
        <f>SUM(C48:N48)</f>
        <v>42226.06</v>
      </c>
    </row>
    <row r="49" spans="1:16">
      <c r="A49" s="29" t="s">
        <v>19</v>
      </c>
      <c r="B49" s="30">
        <f t="shared" ref="B49:N49" si="14">SUM(B50:B50)</f>
        <v>69499</v>
      </c>
      <c r="C49" s="30">
        <f t="shared" si="14"/>
        <v>7094</v>
      </c>
      <c r="D49" s="30">
        <f t="shared" si="14"/>
        <v>4702</v>
      </c>
      <c r="E49" s="30">
        <f t="shared" si="14"/>
        <v>2742</v>
      </c>
      <c r="F49" s="30">
        <f t="shared" si="14"/>
        <v>9172</v>
      </c>
      <c r="G49" s="30">
        <f t="shared" si="14"/>
        <v>2197</v>
      </c>
      <c r="H49" s="30">
        <f t="shared" si="14"/>
        <v>6627</v>
      </c>
      <c r="I49" s="30">
        <f t="shared" si="14"/>
        <v>0</v>
      </c>
      <c r="J49" s="30">
        <f t="shared" si="14"/>
        <v>0</v>
      </c>
      <c r="K49" s="30">
        <f t="shared" si="14"/>
        <v>0</v>
      </c>
      <c r="L49" s="30">
        <f t="shared" si="14"/>
        <v>0</v>
      </c>
      <c r="M49" s="30">
        <f t="shared" si="14"/>
        <v>0</v>
      </c>
      <c r="N49" s="30">
        <f t="shared" si="14"/>
        <v>0</v>
      </c>
      <c r="O49" s="36">
        <f>SUM(C49:N49)</f>
        <v>32534</v>
      </c>
    </row>
    <row r="50" spans="1:16">
      <c r="A50" s="37" t="s">
        <v>20</v>
      </c>
      <c r="B50" s="38">
        <v>69499</v>
      </c>
      <c r="C50" s="38">
        <v>7094</v>
      </c>
      <c r="D50" s="38">
        <v>4702</v>
      </c>
      <c r="E50" s="38">
        <v>2742</v>
      </c>
      <c r="F50" s="38">
        <v>9172</v>
      </c>
      <c r="G50" s="38">
        <v>2197</v>
      </c>
      <c r="H50" s="38">
        <v>6627</v>
      </c>
      <c r="I50" s="38"/>
      <c r="J50" s="38"/>
      <c r="K50" s="38"/>
      <c r="L50" s="38"/>
      <c r="M50" s="38"/>
      <c r="N50" s="39"/>
      <c r="O50" s="40">
        <f>SUM(C50:N50)</f>
        <v>32534</v>
      </c>
    </row>
    <row r="51" spans="1:16" ht="15.75" thickBot="1">
      <c r="A51" s="41" t="s">
        <v>21</v>
      </c>
      <c r="B51" s="42">
        <f t="shared" ref="B51:O51" si="15">SUM(B47-B49)</f>
        <v>-27273</v>
      </c>
      <c r="C51" s="42">
        <f t="shared" si="15"/>
        <v>-6197</v>
      </c>
      <c r="D51" s="42">
        <f t="shared" si="15"/>
        <v>-4702</v>
      </c>
      <c r="E51" s="42">
        <f t="shared" si="15"/>
        <v>-2742</v>
      </c>
      <c r="F51" s="42">
        <f t="shared" si="15"/>
        <v>32157.059999999998</v>
      </c>
      <c r="G51" s="42">
        <f t="shared" si="15"/>
        <v>-2197</v>
      </c>
      <c r="H51" s="42">
        <f t="shared" si="15"/>
        <v>-6627</v>
      </c>
      <c r="I51" s="42">
        <f t="shared" si="15"/>
        <v>0</v>
      </c>
      <c r="J51" s="42">
        <f t="shared" si="15"/>
        <v>0</v>
      </c>
      <c r="K51" s="42">
        <f t="shared" si="15"/>
        <v>0</v>
      </c>
      <c r="L51" s="42">
        <f t="shared" si="15"/>
        <v>0</v>
      </c>
      <c r="M51" s="42">
        <f t="shared" si="15"/>
        <v>0</v>
      </c>
      <c r="N51" s="43">
        <f t="shared" si="15"/>
        <v>0</v>
      </c>
      <c r="O51" s="44">
        <f t="shared" si="15"/>
        <v>9692.0599999999977</v>
      </c>
    </row>
    <row r="52" spans="1:16" s="51" customFormat="1" ht="15.75" thickBot="1">
      <c r="A52" s="16" t="s">
        <v>1</v>
      </c>
      <c r="B52" s="17" t="s">
        <v>2</v>
      </c>
      <c r="C52" s="17" t="s">
        <v>3</v>
      </c>
      <c r="D52" s="17" t="s">
        <v>4</v>
      </c>
      <c r="E52" s="17" t="s">
        <v>5</v>
      </c>
      <c r="F52" s="17" t="s">
        <v>6</v>
      </c>
      <c r="G52" s="17" t="s">
        <v>7</v>
      </c>
      <c r="H52" s="17" t="s">
        <v>8</v>
      </c>
      <c r="I52" s="17" t="s">
        <v>9</v>
      </c>
      <c r="J52" s="17" t="s">
        <v>10</v>
      </c>
      <c r="K52" s="17" t="s">
        <v>11</v>
      </c>
      <c r="L52" s="17" t="s">
        <v>12</v>
      </c>
      <c r="M52" s="17" t="s">
        <v>13</v>
      </c>
      <c r="N52" s="26" t="s">
        <v>14</v>
      </c>
      <c r="O52" s="27" t="s">
        <v>36</v>
      </c>
    </row>
    <row r="53" spans="1:16">
      <c r="A53" s="128" t="s">
        <v>23</v>
      </c>
      <c r="B53" s="129"/>
      <c r="C53" s="129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83"/>
    </row>
    <row r="54" spans="1:16">
      <c r="A54" s="131" t="s">
        <v>33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3"/>
    </row>
    <row r="55" spans="1:16" ht="15.75" thickBot="1">
      <c r="A55" s="134" t="s">
        <v>29</v>
      </c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6"/>
    </row>
    <row r="56" spans="1:16" s="2" customFormat="1">
      <c r="A56" s="29" t="s">
        <v>18</v>
      </c>
      <c r="B56" s="30">
        <f>SUM(B57)</f>
        <v>4373</v>
      </c>
      <c r="C56" s="30">
        <f t="shared" ref="C56:N56" si="16">SUM(C57)</f>
        <v>4373</v>
      </c>
      <c r="D56" s="30">
        <f t="shared" si="16"/>
        <v>0</v>
      </c>
      <c r="E56" s="30">
        <f t="shared" si="16"/>
        <v>0</v>
      </c>
      <c r="F56" s="30">
        <f t="shared" si="16"/>
        <v>0</v>
      </c>
      <c r="G56" s="30">
        <f t="shared" si="16"/>
        <v>0</v>
      </c>
      <c r="H56" s="30">
        <f t="shared" si="16"/>
        <v>0</v>
      </c>
      <c r="I56" s="30">
        <f t="shared" si="16"/>
        <v>0</v>
      </c>
      <c r="J56" s="30">
        <f t="shared" si="16"/>
        <v>0</v>
      </c>
      <c r="K56" s="30">
        <f t="shared" si="16"/>
        <v>0</v>
      </c>
      <c r="L56" s="30">
        <f t="shared" si="16"/>
        <v>0</v>
      </c>
      <c r="M56" s="30">
        <f t="shared" si="16"/>
        <v>0</v>
      </c>
      <c r="N56" s="30">
        <f t="shared" si="16"/>
        <v>0</v>
      </c>
      <c r="O56" s="31">
        <f>SUM(O57:O57)</f>
        <v>4373</v>
      </c>
    </row>
    <row r="57" spans="1:16">
      <c r="A57" s="32" t="s">
        <v>22</v>
      </c>
      <c r="B57" s="33">
        <v>4373</v>
      </c>
      <c r="C57" s="33">
        <v>4373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4"/>
      <c r="O57" s="35">
        <f>SUM(C57:N57)</f>
        <v>4373</v>
      </c>
    </row>
    <row r="58" spans="1:16">
      <c r="A58" s="29" t="s">
        <v>19</v>
      </c>
      <c r="B58" s="30">
        <f t="shared" ref="B58:N58" si="17">SUM(B59:B59)</f>
        <v>84745</v>
      </c>
      <c r="C58" s="30">
        <f t="shared" si="17"/>
        <v>7949</v>
      </c>
      <c r="D58" s="30">
        <f t="shared" si="17"/>
        <v>2618</v>
      </c>
      <c r="E58" s="30">
        <f t="shared" si="17"/>
        <v>305</v>
      </c>
      <c r="F58" s="30">
        <f t="shared" si="17"/>
        <v>1040</v>
      </c>
      <c r="G58" s="30">
        <f t="shared" si="17"/>
        <v>34405</v>
      </c>
      <c r="H58" s="30">
        <f t="shared" si="17"/>
        <v>9327</v>
      </c>
      <c r="I58" s="30">
        <f t="shared" si="17"/>
        <v>0</v>
      </c>
      <c r="J58" s="30">
        <f t="shared" si="17"/>
        <v>0</v>
      </c>
      <c r="K58" s="30">
        <f t="shared" si="17"/>
        <v>0</v>
      </c>
      <c r="L58" s="30">
        <f t="shared" si="17"/>
        <v>0</v>
      </c>
      <c r="M58" s="30">
        <f t="shared" si="17"/>
        <v>0</v>
      </c>
      <c r="N58" s="30">
        <f t="shared" si="17"/>
        <v>0</v>
      </c>
      <c r="O58" s="36">
        <f>SUM(C58:N58)</f>
        <v>55644</v>
      </c>
    </row>
    <row r="59" spans="1:16" s="2" customFormat="1">
      <c r="A59" s="37" t="s">
        <v>20</v>
      </c>
      <c r="B59" s="38">
        <v>84745</v>
      </c>
      <c r="C59" s="38">
        <v>7949</v>
      </c>
      <c r="D59" s="38">
        <v>2618</v>
      </c>
      <c r="E59" s="38">
        <v>305</v>
      </c>
      <c r="F59" s="38">
        <v>1040</v>
      </c>
      <c r="G59" s="38">
        <v>34405</v>
      </c>
      <c r="H59" s="38">
        <v>9327</v>
      </c>
      <c r="I59" s="38"/>
      <c r="J59" s="38"/>
      <c r="K59" s="38"/>
      <c r="L59" s="38"/>
      <c r="M59" s="38"/>
      <c r="N59" s="39"/>
      <c r="O59" s="40">
        <f>SUM(C59:N59)</f>
        <v>55644</v>
      </c>
    </row>
    <row r="60" spans="1:16" ht="15.75" thickBot="1">
      <c r="A60" s="41" t="s">
        <v>21</v>
      </c>
      <c r="B60" s="42">
        <f t="shared" ref="B60:O60" si="18">SUM(B56-B58)</f>
        <v>-80372</v>
      </c>
      <c r="C60" s="42">
        <f t="shared" si="18"/>
        <v>-3576</v>
      </c>
      <c r="D60" s="42">
        <f t="shared" si="18"/>
        <v>-2618</v>
      </c>
      <c r="E60" s="42">
        <f t="shared" si="18"/>
        <v>-305</v>
      </c>
      <c r="F60" s="42">
        <f t="shared" si="18"/>
        <v>-1040</v>
      </c>
      <c r="G60" s="42">
        <f t="shared" si="18"/>
        <v>-34405</v>
      </c>
      <c r="H60" s="42">
        <f t="shared" si="18"/>
        <v>-9327</v>
      </c>
      <c r="I60" s="42">
        <f t="shared" si="18"/>
        <v>0</v>
      </c>
      <c r="J60" s="42">
        <f t="shared" si="18"/>
        <v>0</v>
      </c>
      <c r="K60" s="42">
        <f t="shared" si="18"/>
        <v>0</v>
      </c>
      <c r="L60" s="42">
        <f t="shared" si="18"/>
        <v>0</v>
      </c>
      <c r="M60" s="42">
        <f t="shared" si="18"/>
        <v>0</v>
      </c>
      <c r="N60" s="43">
        <f t="shared" si="18"/>
        <v>0</v>
      </c>
      <c r="O60" s="44">
        <f t="shared" si="18"/>
        <v>-51271</v>
      </c>
    </row>
    <row r="61" spans="1:16" ht="15.75" thickBot="1">
      <c r="A61" s="16" t="s">
        <v>1</v>
      </c>
      <c r="B61" s="17" t="s">
        <v>2</v>
      </c>
      <c r="C61" s="17" t="s">
        <v>3</v>
      </c>
      <c r="D61" s="17" t="s">
        <v>4</v>
      </c>
      <c r="E61" s="17" t="s">
        <v>5</v>
      </c>
      <c r="F61" s="17" t="s">
        <v>6</v>
      </c>
      <c r="G61" s="17" t="s">
        <v>7</v>
      </c>
      <c r="H61" s="17" t="s">
        <v>8</v>
      </c>
      <c r="I61" s="17" t="s">
        <v>9</v>
      </c>
      <c r="J61" s="17" t="s">
        <v>10</v>
      </c>
      <c r="K61" s="17" t="s">
        <v>11</v>
      </c>
      <c r="L61" s="17" t="s">
        <v>12</v>
      </c>
      <c r="M61" s="17" t="s">
        <v>13</v>
      </c>
      <c r="N61" s="26" t="s">
        <v>14</v>
      </c>
      <c r="O61" s="27" t="s">
        <v>36</v>
      </c>
    </row>
    <row r="62" spans="1:16">
      <c r="A62" s="121" t="s">
        <v>23</v>
      </c>
      <c r="B62" s="122"/>
      <c r="C62" s="122"/>
      <c r="D62" s="122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64"/>
    </row>
    <row r="63" spans="1:16">
      <c r="A63" s="131" t="s">
        <v>34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3"/>
      <c r="P63" s="45">
        <f>SUM(O63-B63)</f>
        <v>0</v>
      </c>
    </row>
    <row r="64" spans="1:16" s="2" customFormat="1" ht="15.75" thickBot="1">
      <c r="A64" s="134" t="s">
        <v>26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6"/>
      <c r="P64" s="45"/>
    </row>
    <row r="65" spans="1:16" s="2" customFormat="1">
      <c r="A65" s="29" t="s">
        <v>18</v>
      </c>
      <c r="B65" s="30">
        <f t="shared" ref="B65:N65" si="19">SUM(B66:B66)</f>
        <v>715028</v>
      </c>
      <c r="C65" s="30">
        <f t="shared" si="19"/>
        <v>0</v>
      </c>
      <c r="D65" s="30">
        <f t="shared" si="19"/>
        <v>0</v>
      </c>
      <c r="E65" s="30">
        <f t="shared" si="19"/>
        <v>0</v>
      </c>
      <c r="F65" s="30">
        <f t="shared" si="19"/>
        <v>0</v>
      </c>
      <c r="G65" s="30">
        <f t="shared" si="19"/>
        <v>0</v>
      </c>
      <c r="H65" s="30">
        <f t="shared" si="19"/>
        <v>0</v>
      </c>
      <c r="I65" s="30">
        <f t="shared" si="19"/>
        <v>0</v>
      </c>
      <c r="J65" s="30">
        <f t="shared" si="19"/>
        <v>0</v>
      </c>
      <c r="K65" s="30">
        <f t="shared" si="19"/>
        <v>0</v>
      </c>
      <c r="L65" s="30">
        <f t="shared" si="19"/>
        <v>238342</v>
      </c>
      <c r="M65" s="30">
        <f t="shared" si="19"/>
        <v>238342</v>
      </c>
      <c r="N65" s="30">
        <f t="shared" si="19"/>
        <v>238344</v>
      </c>
      <c r="O65" s="31">
        <f t="shared" ref="O65:O69" si="20">SUM(C65:N65)</f>
        <v>715028</v>
      </c>
      <c r="P65" s="45"/>
    </row>
    <row r="66" spans="1:16" s="2" customFormat="1">
      <c r="A66" s="32" t="s">
        <v>30</v>
      </c>
      <c r="B66" s="33">
        <v>715028</v>
      </c>
      <c r="C66" s="33"/>
      <c r="D66" s="33"/>
      <c r="E66" s="33"/>
      <c r="F66" s="33"/>
      <c r="G66" s="33"/>
      <c r="H66" s="33"/>
      <c r="I66" s="33"/>
      <c r="J66" s="33"/>
      <c r="K66" s="33"/>
      <c r="L66" s="33">
        <v>238342</v>
      </c>
      <c r="M66" s="33">
        <v>238342</v>
      </c>
      <c r="N66" s="33">
        <v>238344</v>
      </c>
      <c r="O66" s="35">
        <f t="shared" si="20"/>
        <v>715028</v>
      </c>
      <c r="P66" s="45"/>
    </row>
    <row r="67" spans="1:16">
      <c r="A67" s="29" t="s">
        <v>19</v>
      </c>
      <c r="B67" s="30">
        <f t="shared" ref="B67:N67" si="21">SUM(B68:B68)</f>
        <v>1413572</v>
      </c>
      <c r="C67" s="30">
        <f t="shared" si="21"/>
        <v>0</v>
      </c>
      <c r="D67" s="30">
        <f t="shared" si="21"/>
        <v>51914</v>
      </c>
      <c r="E67" s="30">
        <f t="shared" si="21"/>
        <v>358</v>
      </c>
      <c r="F67" s="30">
        <f t="shared" si="21"/>
        <v>0</v>
      </c>
      <c r="G67" s="30">
        <f t="shared" si="21"/>
        <v>85000</v>
      </c>
      <c r="H67" s="30">
        <f t="shared" si="21"/>
        <v>3634</v>
      </c>
      <c r="I67" s="30">
        <f t="shared" si="21"/>
        <v>5047.42</v>
      </c>
      <c r="J67" s="30">
        <f t="shared" si="21"/>
        <v>37158.660000000003</v>
      </c>
      <c r="K67" s="30">
        <f t="shared" si="21"/>
        <v>307615</v>
      </c>
      <c r="L67" s="30">
        <f t="shared" si="21"/>
        <v>307615</v>
      </c>
      <c r="M67" s="30">
        <f t="shared" si="21"/>
        <v>307615</v>
      </c>
      <c r="N67" s="30">
        <f t="shared" si="21"/>
        <v>307615</v>
      </c>
      <c r="O67" s="36">
        <f t="shared" si="20"/>
        <v>1413572.08</v>
      </c>
    </row>
    <row r="68" spans="1:16">
      <c r="A68" s="37" t="s">
        <v>20</v>
      </c>
      <c r="B68" s="38">
        <v>1413572</v>
      </c>
      <c r="C68" s="38"/>
      <c r="D68" s="38">
        <v>51914</v>
      </c>
      <c r="E68" s="38">
        <v>358</v>
      </c>
      <c r="F68" s="38"/>
      <c r="G68" s="38">
        <v>85000</v>
      </c>
      <c r="H68" s="38">
        <v>3634</v>
      </c>
      <c r="I68" s="38">
        <v>5047.42</v>
      </c>
      <c r="J68" s="38">
        <v>37158.660000000003</v>
      </c>
      <c r="K68" s="38">
        <v>307615</v>
      </c>
      <c r="L68" s="38">
        <v>307615</v>
      </c>
      <c r="M68" s="38">
        <v>307615</v>
      </c>
      <c r="N68" s="39">
        <v>307615</v>
      </c>
      <c r="O68" s="40">
        <f t="shared" si="20"/>
        <v>1413572.08</v>
      </c>
    </row>
    <row r="69" spans="1:16" ht="15.75" thickBot="1">
      <c r="A69" s="41" t="s">
        <v>21</v>
      </c>
      <c r="B69" s="42">
        <f t="shared" ref="B69:N69" si="22">SUM(B65-B67)</f>
        <v>-698544</v>
      </c>
      <c r="C69" s="42">
        <f t="shared" si="22"/>
        <v>0</v>
      </c>
      <c r="D69" s="42">
        <f t="shared" si="22"/>
        <v>-51914</v>
      </c>
      <c r="E69" s="42">
        <f t="shared" si="22"/>
        <v>-358</v>
      </c>
      <c r="F69" s="42">
        <f t="shared" si="22"/>
        <v>0</v>
      </c>
      <c r="G69" s="42">
        <f t="shared" si="22"/>
        <v>-85000</v>
      </c>
      <c r="H69" s="42">
        <f t="shared" si="22"/>
        <v>-3634</v>
      </c>
      <c r="I69" s="42">
        <f t="shared" si="22"/>
        <v>-5047.42</v>
      </c>
      <c r="J69" s="42">
        <f t="shared" si="22"/>
        <v>-37158.660000000003</v>
      </c>
      <c r="K69" s="42">
        <f t="shared" si="22"/>
        <v>-307615</v>
      </c>
      <c r="L69" s="42">
        <f t="shared" si="22"/>
        <v>-69273</v>
      </c>
      <c r="M69" s="42">
        <f t="shared" si="22"/>
        <v>-69273</v>
      </c>
      <c r="N69" s="43">
        <f t="shared" si="22"/>
        <v>-69271</v>
      </c>
      <c r="O69" s="44">
        <f t="shared" si="20"/>
        <v>-698544.08000000007</v>
      </c>
    </row>
    <row r="70" spans="1:16" ht="15.75" thickBot="1">
      <c r="A70" s="16" t="s">
        <v>1</v>
      </c>
      <c r="B70" s="17" t="s">
        <v>2</v>
      </c>
      <c r="C70" s="17" t="s">
        <v>3</v>
      </c>
      <c r="D70" s="17" t="s">
        <v>4</v>
      </c>
      <c r="E70" s="17" t="s">
        <v>5</v>
      </c>
      <c r="F70" s="17" t="s">
        <v>6</v>
      </c>
      <c r="G70" s="17" t="s">
        <v>7</v>
      </c>
      <c r="H70" s="17" t="s">
        <v>8</v>
      </c>
      <c r="I70" s="17" t="s">
        <v>9</v>
      </c>
      <c r="J70" s="17" t="s">
        <v>10</v>
      </c>
      <c r="K70" s="17" t="s">
        <v>11</v>
      </c>
      <c r="L70" s="17" t="s">
        <v>12</v>
      </c>
      <c r="M70" s="17" t="s">
        <v>13</v>
      </c>
      <c r="N70" s="26" t="s">
        <v>14</v>
      </c>
      <c r="O70" s="27" t="s">
        <v>36</v>
      </c>
    </row>
    <row r="71" spans="1:16">
      <c r="A71" s="128" t="s">
        <v>23</v>
      </c>
      <c r="B71" s="129"/>
      <c r="C71" s="129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83"/>
    </row>
    <row r="72" spans="1:16">
      <c r="A72" s="131" t="s">
        <v>49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3"/>
    </row>
    <row r="73" spans="1:16" ht="15.75" thickBot="1">
      <c r="A73" s="134" t="s">
        <v>26</v>
      </c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6"/>
    </row>
    <row r="74" spans="1:16">
      <c r="A74" s="29" t="s">
        <v>18</v>
      </c>
      <c r="B74" s="30">
        <f t="shared" ref="B74:N74" si="23">SUM(B75:B75)</f>
        <v>702221</v>
      </c>
      <c r="C74" s="30">
        <f t="shared" si="23"/>
        <v>0</v>
      </c>
      <c r="D74" s="30">
        <f t="shared" si="23"/>
        <v>0</v>
      </c>
      <c r="E74" s="30">
        <f t="shared" si="23"/>
        <v>0</v>
      </c>
      <c r="F74" s="30">
        <f t="shared" si="23"/>
        <v>0</v>
      </c>
      <c r="G74" s="30">
        <f t="shared" si="23"/>
        <v>0</v>
      </c>
      <c r="H74" s="30">
        <f t="shared" si="23"/>
        <v>0</v>
      </c>
      <c r="I74" s="30">
        <f t="shared" si="23"/>
        <v>0</v>
      </c>
      <c r="J74" s="30">
        <f t="shared" si="23"/>
        <v>0</v>
      </c>
      <c r="K74" s="30">
        <f t="shared" si="23"/>
        <v>702221</v>
      </c>
      <c r="L74" s="30">
        <f t="shared" si="23"/>
        <v>0</v>
      </c>
      <c r="M74" s="30">
        <f t="shared" si="23"/>
        <v>0</v>
      </c>
      <c r="N74" s="30">
        <f t="shared" si="23"/>
        <v>0</v>
      </c>
      <c r="O74" s="31">
        <f t="shared" ref="O74:O78" si="24">SUM(C74:N74)</f>
        <v>702221</v>
      </c>
    </row>
    <row r="75" spans="1:16">
      <c r="A75" s="32" t="s">
        <v>30</v>
      </c>
      <c r="B75" s="33">
        <v>702221</v>
      </c>
      <c r="C75" s="33"/>
      <c r="D75" s="33"/>
      <c r="E75" s="33"/>
      <c r="F75" s="33"/>
      <c r="G75" s="33"/>
      <c r="H75" s="33"/>
      <c r="I75" s="33"/>
      <c r="J75" s="33"/>
      <c r="K75" s="33">
        <v>702221</v>
      </c>
      <c r="L75" s="33"/>
      <c r="M75" s="33"/>
      <c r="N75" s="33"/>
      <c r="O75" s="35">
        <f t="shared" si="24"/>
        <v>702221</v>
      </c>
    </row>
    <row r="76" spans="1:16">
      <c r="A76" s="29" t="s">
        <v>19</v>
      </c>
      <c r="B76" s="30">
        <f t="shared" ref="B76:N76" si="25">SUM(B77:B77)</f>
        <v>1415561</v>
      </c>
      <c r="C76" s="30">
        <f t="shared" si="25"/>
        <v>0</v>
      </c>
      <c r="D76" s="30">
        <f t="shared" si="25"/>
        <v>0</v>
      </c>
      <c r="E76" s="30">
        <f t="shared" si="25"/>
        <v>395923</v>
      </c>
      <c r="F76" s="30">
        <f t="shared" si="25"/>
        <v>0</v>
      </c>
      <c r="G76" s="30">
        <f t="shared" si="25"/>
        <v>85000</v>
      </c>
      <c r="H76" s="30">
        <f t="shared" si="25"/>
        <v>3036.55</v>
      </c>
      <c r="I76" s="30">
        <f t="shared" si="25"/>
        <v>5473.32</v>
      </c>
      <c r="J76" s="30">
        <f t="shared" si="25"/>
        <v>59321.53</v>
      </c>
      <c r="K76" s="30">
        <f t="shared" si="25"/>
        <v>216702</v>
      </c>
      <c r="L76" s="30">
        <f t="shared" si="25"/>
        <v>216702</v>
      </c>
      <c r="M76" s="30">
        <f t="shared" si="25"/>
        <v>216702</v>
      </c>
      <c r="N76" s="30">
        <f t="shared" si="25"/>
        <v>216701</v>
      </c>
      <c r="O76" s="36">
        <f t="shared" si="24"/>
        <v>1415561.4</v>
      </c>
    </row>
    <row r="77" spans="1:16">
      <c r="A77" s="37" t="s">
        <v>20</v>
      </c>
      <c r="B77" s="38">
        <v>1415561</v>
      </c>
      <c r="C77" s="38"/>
      <c r="D77" s="38"/>
      <c r="E77" s="38">
        <v>395923</v>
      </c>
      <c r="F77" s="38">
        <v>0</v>
      </c>
      <c r="G77" s="38">
        <v>85000</v>
      </c>
      <c r="H77" s="38">
        <v>3036.55</v>
      </c>
      <c r="I77" s="38">
        <v>5473.32</v>
      </c>
      <c r="J77" s="38">
        <v>59321.53</v>
      </c>
      <c r="K77" s="38">
        <v>216702</v>
      </c>
      <c r="L77" s="38">
        <v>216702</v>
      </c>
      <c r="M77" s="38">
        <v>216702</v>
      </c>
      <c r="N77" s="39">
        <v>216701</v>
      </c>
      <c r="O77" s="40">
        <f t="shared" si="24"/>
        <v>1415561.4</v>
      </c>
    </row>
    <row r="78" spans="1:16" ht="15.75" thickBot="1">
      <c r="A78" s="41" t="s">
        <v>21</v>
      </c>
      <c r="B78" s="42">
        <f t="shared" ref="B78:N78" si="26">SUM(B74-B76)</f>
        <v>-713340</v>
      </c>
      <c r="C78" s="42">
        <f t="shared" si="26"/>
        <v>0</v>
      </c>
      <c r="D78" s="42">
        <f t="shared" si="26"/>
        <v>0</v>
      </c>
      <c r="E78" s="42">
        <f t="shared" si="26"/>
        <v>-395923</v>
      </c>
      <c r="F78" s="42">
        <f t="shared" si="26"/>
        <v>0</v>
      </c>
      <c r="G78" s="42">
        <f t="shared" si="26"/>
        <v>-85000</v>
      </c>
      <c r="H78" s="42">
        <f t="shared" si="26"/>
        <v>-3036.55</v>
      </c>
      <c r="I78" s="42">
        <f t="shared" si="26"/>
        <v>-5473.32</v>
      </c>
      <c r="J78" s="42">
        <f t="shared" si="26"/>
        <v>-59321.53</v>
      </c>
      <c r="K78" s="42">
        <f t="shared" si="26"/>
        <v>485519</v>
      </c>
      <c r="L78" s="42">
        <f t="shared" si="26"/>
        <v>-216702</v>
      </c>
      <c r="M78" s="42">
        <f t="shared" si="26"/>
        <v>-216702</v>
      </c>
      <c r="N78" s="43">
        <f t="shared" si="26"/>
        <v>-216701</v>
      </c>
      <c r="O78" s="44">
        <f t="shared" si="24"/>
        <v>-713340.4</v>
      </c>
    </row>
    <row r="79" spans="1:16" ht="15.75" thickBot="1">
      <c r="A79" s="16" t="s">
        <v>1</v>
      </c>
      <c r="B79" s="17" t="s">
        <v>2</v>
      </c>
      <c r="C79" s="17" t="s">
        <v>3</v>
      </c>
      <c r="D79" s="17" t="s">
        <v>4</v>
      </c>
      <c r="E79" s="17" t="s">
        <v>5</v>
      </c>
      <c r="F79" s="17" t="s">
        <v>6</v>
      </c>
      <c r="G79" s="17" t="s">
        <v>7</v>
      </c>
      <c r="H79" s="17" t="s">
        <v>8</v>
      </c>
      <c r="I79" s="17" t="s">
        <v>9</v>
      </c>
      <c r="J79" s="17" t="s">
        <v>10</v>
      </c>
      <c r="K79" s="17" t="s">
        <v>11</v>
      </c>
      <c r="L79" s="17" t="s">
        <v>12</v>
      </c>
      <c r="M79" s="17" t="s">
        <v>13</v>
      </c>
      <c r="N79" s="17" t="s">
        <v>14</v>
      </c>
      <c r="O79" s="19" t="s">
        <v>36</v>
      </c>
      <c r="P79" s="45" t="e">
        <f>SUM(O79-B79)</f>
        <v>#VALUE!</v>
      </c>
    </row>
    <row r="80" spans="1:16" s="2" customFormat="1">
      <c r="A80" s="121" t="s">
        <v>23</v>
      </c>
      <c r="B80" s="122"/>
      <c r="C80" s="122"/>
      <c r="D80" s="122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64"/>
      <c r="P80" s="45"/>
    </row>
    <row r="81" spans="1:16" s="2" customFormat="1">
      <c r="A81" s="124" t="s">
        <v>51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6"/>
      <c r="P81" s="45"/>
    </row>
    <row r="82" spans="1:16" ht="15.75" thickBot="1">
      <c r="A82" s="118" t="s">
        <v>17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20"/>
    </row>
    <row r="83" spans="1:16">
      <c r="A83" s="59" t="s">
        <v>18</v>
      </c>
      <c r="B83" s="60">
        <f t="shared" ref="B83:N83" si="27">SUM(B84:B84)</f>
        <v>18828</v>
      </c>
      <c r="C83" s="60">
        <f t="shared" si="27"/>
        <v>0</v>
      </c>
      <c r="D83" s="60">
        <f t="shared" si="27"/>
        <v>0</v>
      </c>
      <c r="E83" s="60">
        <f t="shared" si="27"/>
        <v>0</v>
      </c>
      <c r="F83" s="60">
        <f t="shared" si="27"/>
        <v>18828</v>
      </c>
      <c r="G83" s="60">
        <f t="shared" si="27"/>
        <v>0</v>
      </c>
      <c r="H83" s="60">
        <f t="shared" si="27"/>
        <v>0</v>
      </c>
      <c r="I83" s="60">
        <f t="shared" si="27"/>
        <v>0</v>
      </c>
      <c r="J83" s="60">
        <f t="shared" si="27"/>
        <v>0</v>
      </c>
      <c r="K83" s="60">
        <f t="shared" si="27"/>
        <v>0</v>
      </c>
      <c r="L83" s="60">
        <f t="shared" si="27"/>
        <v>0</v>
      </c>
      <c r="M83" s="60">
        <f t="shared" si="27"/>
        <v>0</v>
      </c>
      <c r="N83" s="60">
        <f t="shared" si="27"/>
        <v>0</v>
      </c>
      <c r="O83" s="58">
        <f t="shared" ref="O83:O87" si="28">SUM(C83:N83)</f>
        <v>18828</v>
      </c>
    </row>
    <row r="84" spans="1:16" ht="27.75" customHeight="1">
      <c r="A84" s="46" t="s">
        <v>30</v>
      </c>
      <c r="B84" s="47">
        <v>18828</v>
      </c>
      <c r="C84" s="47"/>
      <c r="D84" s="47"/>
      <c r="E84" s="47"/>
      <c r="F84" s="47">
        <v>18828</v>
      </c>
      <c r="G84" s="47"/>
      <c r="H84" s="47"/>
      <c r="I84" s="47"/>
      <c r="J84" s="47"/>
      <c r="K84" s="47"/>
      <c r="L84" s="47"/>
      <c r="M84" s="47"/>
      <c r="N84" s="48"/>
      <c r="O84" s="49">
        <f t="shared" si="28"/>
        <v>18828</v>
      </c>
    </row>
    <row r="85" spans="1:16">
      <c r="A85" s="59" t="s">
        <v>19</v>
      </c>
      <c r="B85" s="60">
        <f t="shared" ref="B85:N85" si="29">SUM(B86:B86)</f>
        <v>141879</v>
      </c>
      <c r="C85" s="60">
        <f t="shared" si="29"/>
        <v>1349</v>
      </c>
      <c r="D85" s="60">
        <f t="shared" si="29"/>
        <v>37138</v>
      </c>
      <c r="E85" s="60">
        <f t="shared" si="29"/>
        <v>1300</v>
      </c>
      <c r="F85" s="60">
        <f t="shared" si="29"/>
        <v>1364</v>
      </c>
      <c r="G85" s="60">
        <f t="shared" si="29"/>
        <v>1364</v>
      </c>
      <c r="H85" s="60">
        <f t="shared" si="29"/>
        <v>33889.9</v>
      </c>
      <c r="I85" s="60">
        <f t="shared" si="29"/>
        <v>5474</v>
      </c>
      <c r="J85" s="60">
        <f t="shared" si="29"/>
        <v>0</v>
      </c>
      <c r="K85" s="60">
        <f t="shared" si="29"/>
        <v>0</v>
      </c>
      <c r="L85" s="60">
        <f t="shared" si="29"/>
        <v>0</v>
      </c>
      <c r="M85" s="60">
        <f t="shared" si="29"/>
        <v>60000</v>
      </c>
      <c r="N85" s="60">
        <f t="shared" si="29"/>
        <v>0</v>
      </c>
      <c r="O85" s="61">
        <f t="shared" si="28"/>
        <v>141878.9</v>
      </c>
    </row>
    <row r="86" spans="1:16">
      <c r="A86" s="52" t="s">
        <v>20</v>
      </c>
      <c r="B86" s="53">
        <v>141879</v>
      </c>
      <c r="C86" s="53">
        <v>1349</v>
      </c>
      <c r="D86" s="53">
        <v>37138</v>
      </c>
      <c r="E86" s="53">
        <v>1300</v>
      </c>
      <c r="F86" s="53">
        <v>1364</v>
      </c>
      <c r="G86" s="53">
        <v>1364</v>
      </c>
      <c r="H86" s="53">
        <v>33889.9</v>
      </c>
      <c r="I86" s="53">
        <v>5474</v>
      </c>
      <c r="J86" s="53">
        <v>0</v>
      </c>
      <c r="K86" s="53">
        <v>0</v>
      </c>
      <c r="L86" s="53">
        <v>0</v>
      </c>
      <c r="M86" s="53">
        <v>60000</v>
      </c>
      <c r="N86" s="54"/>
      <c r="O86" s="55">
        <f>SUM(C86:N86)</f>
        <v>141878.9</v>
      </c>
    </row>
    <row r="87" spans="1:16" ht="15.75" thickBot="1">
      <c r="A87" s="65" t="s">
        <v>21</v>
      </c>
      <c r="B87" s="62">
        <f t="shared" ref="B87:N87" si="30">SUM(B83-B85)</f>
        <v>-123051</v>
      </c>
      <c r="C87" s="62">
        <f t="shared" si="30"/>
        <v>-1349</v>
      </c>
      <c r="D87" s="62">
        <f t="shared" si="30"/>
        <v>-37138</v>
      </c>
      <c r="E87" s="62">
        <f t="shared" si="30"/>
        <v>-1300</v>
      </c>
      <c r="F87" s="62">
        <f t="shared" si="30"/>
        <v>17464</v>
      </c>
      <c r="G87" s="62">
        <f t="shared" si="30"/>
        <v>-1364</v>
      </c>
      <c r="H87" s="62">
        <f t="shared" si="30"/>
        <v>-33889.9</v>
      </c>
      <c r="I87" s="62">
        <f t="shared" si="30"/>
        <v>-5474</v>
      </c>
      <c r="J87" s="62">
        <f t="shared" si="30"/>
        <v>0</v>
      </c>
      <c r="K87" s="62">
        <f t="shared" si="30"/>
        <v>0</v>
      </c>
      <c r="L87" s="62">
        <f t="shared" si="30"/>
        <v>0</v>
      </c>
      <c r="M87" s="62">
        <f t="shared" si="30"/>
        <v>-60000</v>
      </c>
      <c r="N87" s="68">
        <f t="shared" si="30"/>
        <v>0</v>
      </c>
      <c r="O87" s="63">
        <f t="shared" si="28"/>
        <v>-123050.9</v>
      </c>
    </row>
    <row r="88" spans="1:16" ht="15.75" thickBot="1">
      <c r="A88" s="16" t="s">
        <v>1</v>
      </c>
      <c r="B88" s="17" t="s">
        <v>2</v>
      </c>
      <c r="C88" s="17" t="s">
        <v>3</v>
      </c>
      <c r="D88" s="17" t="s">
        <v>4</v>
      </c>
      <c r="E88" s="17" t="s">
        <v>5</v>
      </c>
      <c r="F88" s="17" t="s">
        <v>6</v>
      </c>
      <c r="G88" s="17" t="s">
        <v>7</v>
      </c>
      <c r="H88" s="17" t="s">
        <v>8</v>
      </c>
      <c r="I88" s="17" t="s">
        <v>9</v>
      </c>
      <c r="J88" s="17" t="s">
        <v>10</v>
      </c>
      <c r="K88" s="17" t="s">
        <v>11</v>
      </c>
      <c r="L88" s="17" t="s">
        <v>12</v>
      </c>
      <c r="M88" s="17" t="s">
        <v>13</v>
      </c>
      <c r="N88" s="17" t="s">
        <v>14</v>
      </c>
      <c r="O88" s="19" t="s">
        <v>36</v>
      </c>
    </row>
    <row r="89" spans="1:16">
      <c r="A89" s="121" t="s">
        <v>23</v>
      </c>
      <c r="B89" s="122"/>
      <c r="C89" s="122"/>
      <c r="D89" s="122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64"/>
    </row>
    <row r="90" spans="1:16">
      <c r="A90" s="124" t="s">
        <v>48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6"/>
    </row>
    <row r="91" spans="1:16" ht="15.75" thickBot="1">
      <c r="A91" s="118" t="s">
        <v>17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20"/>
    </row>
    <row r="92" spans="1:16">
      <c r="A92" s="59" t="s">
        <v>18</v>
      </c>
      <c r="B92" s="60">
        <f t="shared" ref="B92:N92" si="31">SUM(B93:B93)</f>
        <v>1264248</v>
      </c>
      <c r="C92" s="60">
        <f t="shared" si="31"/>
        <v>0</v>
      </c>
      <c r="D92" s="60">
        <f t="shared" si="31"/>
        <v>0</v>
      </c>
      <c r="E92" s="60">
        <f t="shared" si="31"/>
        <v>350000</v>
      </c>
      <c r="F92" s="60">
        <f t="shared" si="31"/>
        <v>0</v>
      </c>
      <c r="G92" s="60">
        <f t="shared" si="31"/>
        <v>0</v>
      </c>
      <c r="H92" s="60">
        <f t="shared" si="31"/>
        <v>0</v>
      </c>
      <c r="I92" s="60">
        <f t="shared" si="31"/>
        <v>500000</v>
      </c>
      <c r="J92" s="60">
        <f t="shared" si="31"/>
        <v>0</v>
      </c>
      <c r="K92" s="60">
        <f t="shared" si="31"/>
        <v>0</v>
      </c>
      <c r="L92" s="60">
        <f t="shared" si="31"/>
        <v>414248</v>
      </c>
      <c r="M92" s="60">
        <f t="shared" si="31"/>
        <v>0</v>
      </c>
      <c r="N92" s="60">
        <f t="shared" si="31"/>
        <v>0</v>
      </c>
      <c r="O92" s="58">
        <f t="shared" ref="O92:O94" si="32">SUM(C92:N92)</f>
        <v>1264248</v>
      </c>
    </row>
    <row r="93" spans="1:16">
      <c r="A93" s="46" t="s">
        <v>30</v>
      </c>
      <c r="B93" s="47">
        <v>1264248</v>
      </c>
      <c r="C93" s="47"/>
      <c r="D93" s="47"/>
      <c r="E93" s="47">
        <v>350000</v>
      </c>
      <c r="F93" s="47"/>
      <c r="G93" s="47"/>
      <c r="H93" s="47"/>
      <c r="I93" s="47">
        <v>500000</v>
      </c>
      <c r="J93" s="47"/>
      <c r="K93" s="47"/>
      <c r="L93" s="47">
        <v>414248</v>
      </c>
      <c r="M93" s="47"/>
      <c r="N93" s="48"/>
      <c r="O93" s="49">
        <f t="shared" si="32"/>
        <v>1264248</v>
      </c>
    </row>
    <row r="94" spans="1:16">
      <c r="A94" s="59" t="s">
        <v>19</v>
      </c>
      <c r="B94" s="60">
        <f t="shared" ref="B94:N94" si="33">SUM(B95:B95)</f>
        <v>1816842</v>
      </c>
      <c r="C94" s="60">
        <f t="shared" si="33"/>
        <v>40422</v>
      </c>
      <c r="D94" s="60">
        <f t="shared" si="33"/>
        <v>118672</v>
      </c>
      <c r="E94" s="60">
        <f t="shared" si="33"/>
        <v>99798</v>
      </c>
      <c r="F94" s="60">
        <f t="shared" si="33"/>
        <v>71926</v>
      </c>
      <c r="G94" s="60">
        <f t="shared" si="33"/>
        <v>72079</v>
      </c>
      <c r="H94" s="60">
        <f t="shared" si="33"/>
        <v>84426</v>
      </c>
      <c r="I94" s="60">
        <f t="shared" si="33"/>
        <v>73805.2</v>
      </c>
      <c r="J94" s="60">
        <f t="shared" si="33"/>
        <v>149544.51</v>
      </c>
      <c r="K94" s="60">
        <f t="shared" si="33"/>
        <v>276542</v>
      </c>
      <c r="L94" s="60">
        <f t="shared" si="33"/>
        <v>276542</v>
      </c>
      <c r="M94" s="60">
        <f t="shared" si="33"/>
        <v>276542</v>
      </c>
      <c r="N94" s="60">
        <f t="shared" si="33"/>
        <v>276543</v>
      </c>
      <c r="O94" s="61">
        <f t="shared" si="32"/>
        <v>1816841.71</v>
      </c>
    </row>
    <row r="95" spans="1:16">
      <c r="A95" s="52" t="s">
        <v>20</v>
      </c>
      <c r="B95" s="53">
        <v>1816842</v>
      </c>
      <c r="C95" s="53">
        <v>40422</v>
      </c>
      <c r="D95" s="53">
        <v>118672</v>
      </c>
      <c r="E95" s="53">
        <v>99798</v>
      </c>
      <c r="F95" s="53">
        <v>71926</v>
      </c>
      <c r="G95" s="53">
        <v>72079</v>
      </c>
      <c r="H95" s="53">
        <v>84426</v>
      </c>
      <c r="I95" s="53">
        <v>73805.2</v>
      </c>
      <c r="J95" s="53">
        <v>149544.51</v>
      </c>
      <c r="K95" s="53">
        <v>276542</v>
      </c>
      <c r="L95" s="53">
        <v>276542</v>
      </c>
      <c r="M95" s="53">
        <v>276542</v>
      </c>
      <c r="N95" s="54">
        <v>276543</v>
      </c>
      <c r="O95" s="55">
        <f>SUM(C95:N95)</f>
        <v>1816841.71</v>
      </c>
    </row>
    <row r="96" spans="1:16" ht="15.75" thickBot="1">
      <c r="A96" s="65" t="s">
        <v>21</v>
      </c>
      <c r="B96" s="62">
        <f t="shared" ref="B96:N96" si="34">SUM(B92-B94)</f>
        <v>-552594</v>
      </c>
      <c r="C96" s="62">
        <f t="shared" si="34"/>
        <v>-40422</v>
      </c>
      <c r="D96" s="62">
        <f t="shared" si="34"/>
        <v>-118672</v>
      </c>
      <c r="E96" s="62">
        <f t="shared" si="34"/>
        <v>250202</v>
      </c>
      <c r="F96" s="62">
        <f t="shared" si="34"/>
        <v>-71926</v>
      </c>
      <c r="G96" s="62">
        <f t="shared" si="34"/>
        <v>-72079</v>
      </c>
      <c r="H96" s="62">
        <f t="shared" si="34"/>
        <v>-84426</v>
      </c>
      <c r="I96" s="62">
        <f t="shared" si="34"/>
        <v>426194.8</v>
      </c>
      <c r="J96" s="62">
        <f t="shared" si="34"/>
        <v>-149544.51</v>
      </c>
      <c r="K96" s="62">
        <f t="shared" si="34"/>
        <v>-276542</v>
      </c>
      <c r="L96" s="62">
        <f t="shared" si="34"/>
        <v>137706</v>
      </c>
      <c r="M96" s="62">
        <f t="shared" si="34"/>
        <v>-276542</v>
      </c>
      <c r="N96" s="68">
        <f t="shared" si="34"/>
        <v>-276543</v>
      </c>
      <c r="O96" s="63">
        <f t="shared" ref="O96" si="35">SUM(C96:N96)</f>
        <v>-552593.71</v>
      </c>
    </row>
    <row r="97" spans="1:15" ht="15.75" thickBot="1">
      <c r="A97" s="16" t="s">
        <v>1</v>
      </c>
      <c r="B97" s="17" t="s">
        <v>2</v>
      </c>
      <c r="C97" s="17" t="s">
        <v>3</v>
      </c>
      <c r="D97" s="17" t="s">
        <v>4</v>
      </c>
      <c r="E97" s="17" t="s">
        <v>5</v>
      </c>
      <c r="F97" s="17" t="s">
        <v>6</v>
      </c>
      <c r="G97" s="17" t="s">
        <v>7</v>
      </c>
      <c r="H97" s="17" t="s">
        <v>8</v>
      </c>
      <c r="I97" s="17" t="s">
        <v>9</v>
      </c>
      <c r="J97" s="17" t="s">
        <v>10</v>
      </c>
      <c r="K97" s="17" t="s">
        <v>11</v>
      </c>
      <c r="L97" s="17" t="s">
        <v>12</v>
      </c>
      <c r="M97" s="17" t="s">
        <v>13</v>
      </c>
      <c r="N97" s="17" t="s">
        <v>14</v>
      </c>
      <c r="O97" s="19" t="s">
        <v>36</v>
      </c>
    </row>
    <row r="98" spans="1:15">
      <c r="A98" s="121" t="s">
        <v>23</v>
      </c>
      <c r="B98" s="122"/>
      <c r="C98" s="122"/>
      <c r="D98" s="122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64"/>
    </row>
    <row r="99" spans="1:15">
      <c r="A99" s="124" t="s">
        <v>55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6"/>
    </row>
    <row r="100" spans="1:15" ht="15.75" thickBot="1">
      <c r="A100" s="118" t="s">
        <v>17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20"/>
    </row>
    <row r="101" spans="1:15">
      <c r="A101" s="59" t="s">
        <v>18</v>
      </c>
      <c r="B101" s="60">
        <f t="shared" ref="B101:N101" si="36">SUM(B102:B102)</f>
        <v>99975</v>
      </c>
      <c r="C101" s="60">
        <f t="shared" si="36"/>
        <v>0</v>
      </c>
      <c r="D101" s="60">
        <f t="shared" si="36"/>
        <v>0</v>
      </c>
      <c r="E101" s="60">
        <f t="shared" si="36"/>
        <v>0</v>
      </c>
      <c r="F101" s="60">
        <f t="shared" si="36"/>
        <v>0</v>
      </c>
      <c r="G101" s="60">
        <f t="shared" si="36"/>
        <v>99975</v>
      </c>
      <c r="H101" s="60">
        <f t="shared" si="36"/>
        <v>0</v>
      </c>
      <c r="I101" s="60">
        <f t="shared" si="36"/>
        <v>0</v>
      </c>
      <c r="J101" s="60">
        <f t="shared" si="36"/>
        <v>0</v>
      </c>
      <c r="K101" s="60">
        <f t="shared" si="36"/>
        <v>0</v>
      </c>
      <c r="L101" s="60">
        <f t="shared" si="36"/>
        <v>0</v>
      </c>
      <c r="M101" s="60">
        <f t="shared" si="36"/>
        <v>0</v>
      </c>
      <c r="N101" s="60">
        <f t="shared" si="36"/>
        <v>0</v>
      </c>
      <c r="O101" s="58">
        <f t="shared" ref="O101:O103" si="37">SUM(C101:N101)</f>
        <v>99975</v>
      </c>
    </row>
    <row r="102" spans="1:15">
      <c r="A102" s="46" t="s">
        <v>30</v>
      </c>
      <c r="B102" s="47">
        <v>99975</v>
      </c>
      <c r="C102" s="47"/>
      <c r="D102" s="47"/>
      <c r="E102" s="47"/>
      <c r="F102" s="47"/>
      <c r="G102" s="47">
        <v>99975</v>
      </c>
      <c r="H102" s="47"/>
      <c r="I102" s="47"/>
      <c r="J102" s="47"/>
      <c r="K102" s="47"/>
      <c r="L102" s="47"/>
      <c r="M102" s="47"/>
      <c r="N102" s="48"/>
      <c r="O102" s="49">
        <f t="shared" si="37"/>
        <v>99975</v>
      </c>
    </row>
    <row r="103" spans="1:15">
      <c r="A103" s="59" t="s">
        <v>19</v>
      </c>
      <c r="B103" s="60">
        <f t="shared" ref="B103:N103" si="38">SUM(B104:B104)</f>
        <v>99975</v>
      </c>
      <c r="C103" s="60">
        <f t="shared" si="38"/>
        <v>0</v>
      </c>
      <c r="D103" s="60">
        <f t="shared" si="38"/>
        <v>0</v>
      </c>
      <c r="E103" s="60">
        <f t="shared" si="38"/>
        <v>0</v>
      </c>
      <c r="F103" s="60">
        <f t="shared" si="38"/>
        <v>0</v>
      </c>
      <c r="G103" s="60">
        <f t="shared" si="38"/>
        <v>99975</v>
      </c>
      <c r="H103" s="60">
        <f t="shared" si="38"/>
        <v>0</v>
      </c>
      <c r="I103" s="60">
        <f t="shared" si="38"/>
        <v>0</v>
      </c>
      <c r="J103" s="60">
        <f t="shared" si="38"/>
        <v>0</v>
      </c>
      <c r="K103" s="60">
        <f t="shared" si="38"/>
        <v>0</v>
      </c>
      <c r="L103" s="60">
        <f t="shared" si="38"/>
        <v>0</v>
      </c>
      <c r="M103" s="60">
        <f t="shared" si="38"/>
        <v>0</v>
      </c>
      <c r="N103" s="60">
        <f t="shared" si="38"/>
        <v>0</v>
      </c>
      <c r="O103" s="61">
        <f t="shared" si="37"/>
        <v>99975</v>
      </c>
    </row>
    <row r="104" spans="1:15">
      <c r="A104" s="52" t="s">
        <v>20</v>
      </c>
      <c r="B104" s="53">
        <v>99975</v>
      </c>
      <c r="C104" s="53"/>
      <c r="D104" s="53"/>
      <c r="E104" s="53"/>
      <c r="F104" s="53"/>
      <c r="G104" s="53">
        <v>99975</v>
      </c>
      <c r="H104" s="53"/>
      <c r="I104" s="53"/>
      <c r="J104" s="53"/>
      <c r="K104" s="53"/>
      <c r="L104" s="53"/>
      <c r="M104" s="53"/>
      <c r="N104" s="54"/>
      <c r="O104" s="55">
        <f>SUM(C104:N104)</f>
        <v>99975</v>
      </c>
    </row>
    <row r="105" spans="1:15" ht="15.75" thickBot="1">
      <c r="A105" s="65" t="s">
        <v>21</v>
      </c>
      <c r="B105" s="62">
        <f t="shared" ref="B105:N105" si="39">SUM(B101-B103)</f>
        <v>0</v>
      </c>
      <c r="C105" s="62">
        <f t="shared" si="39"/>
        <v>0</v>
      </c>
      <c r="D105" s="62">
        <f t="shared" si="39"/>
        <v>0</v>
      </c>
      <c r="E105" s="62">
        <f t="shared" si="39"/>
        <v>0</v>
      </c>
      <c r="F105" s="62">
        <f t="shared" si="39"/>
        <v>0</v>
      </c>
      <c r="G105" s="62">
        <f t="shared" si="39"/>
        <v>0</v>
      </c>
      <c r="H105" s="62">
        <f t="shared" si="39"/>
        <v>0</v>
      </c>
      <c r="I105" s="62">
        <f t="shared" si="39"/>
        <v>0</v>
      </c>
      <c r="J105" s="62">
        <f t="shared" si="39"/>
        <v>0</v>
      </c>
      <c r="K105" s="62">
        <f t="shared" si="39"/>
        <v>0</v>
      </c>
      <c r="L105" s="62">
        <f t="shared" si="39"/>
        <v>0</v>
      </c>
      <c r="M105" s="62">
        <f t="shared" si="39"/>
        <v>0</v>
      </c>
      <c r="N105" s="68">
        <f t="shared" si="39"/>
        <v>0</v>
      </c>
      <c r="O105" s="63">
        <f t="shared" ref="O105" si="40">SUM(C105:N105)</f>
        <v>0</v>
      </c>
    </row>
    <row r="106" spans="1:15" ht="15.75" thickBot="1">
      <c r="A106" s="16" t="s">
        <v>1</v>
      </c>
      <c r="B106" s="17" t="s">
        <v>2</v>
      </c>
      <c r="C106" s="17" t="s">
        <v>3</v>
      </c>
      <c r="D106" s="17" t="s">
        <v>4</v>
      </c>
      <c r="E106" s="17" t="s">
        <v>5</v>
      </c>
      <c r="F106" s="17" t="s">
        <v>6</v>
      </c>
      <c r="G106" s="17" t="s">
        <v>7</v>
      </c>
      <c r="H106" s="17" t="s">
        <v>8</v>
      </c>
      <c r="I106" s="17" t="s">
        <v>9</v>
      </c>
      <c r="J106" s="17" t="s">
        <v>10</v>
      </c>
      <c r="K106" s="17" t="s">
        <v>11</v>
      </c>
      <c r="L106" s="17" t="s">
        <v>12</v>
      </c>
      <c r="M106" s="17" t="s">
        <v>13</v>
      </c>
      <c r="N106" s="17" t="s">
        <v>14</v>
      </c>
      <c r="O106" s="19" t="s">
        <v>36</v>
      </c>
    </row>
    <row r="107" spans="1:15">
      <c r="A107" s="121" t="s">
        <v>23</v>
      </c>
      <c r="B107" s="122"/>
      <c r="C107" s="122"/>
      <c r="D107" s="122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64"/>
    </row>
    <row r="108" spans="1:15">
      <c r="A108" s="124" t="s">
        <v>75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6"/>
    </row>
    <row r="109" spans="1:15" ht="15.75" thickBot="1">
      <c r="A109" s="118" t="s">
        <v>78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20"/>
    </row>
    <row r="110" spans="1:15">
      <c r="A110" s="59" t="s">
        <v>18</v>
      </c>
      <c r="B110" s="60">
        <f t="shared" ref="B110:N110" si="41">SUM(B111:B111)</f>
        <v>35402</v>
      </c>
      <c r="C110" s="60">
        <f t="shared" si="41"/>
        <v>0</v>
      </c>
      <c r="D110" s="60">
        <f t="shared" si="41"/>
        <v>0</v>
      </c>
      <c r="E110" s="60">
        <f t="shared" si="41"/>
        <v>0</v>
      </c>
      <c r="F110" s="60">
        <f t="shared" si="41"/>
        <v>0</v>
      </c>
      <c r="G110" s="60">
        <f t="shared" si="41"/>
        <v>0</v>
      </c>
      <c r="H110" s="60">
        <f t="shared" si="41"/>
        <v>0</v>
      </c>
      <c r="I110" s="60">
        <f t="shared" si="41"/>
        <v>0</v>
      </c>
      <c r="J110" s="60">
        <f t="shared" si="41"/>
        <v>35402</v>
      </c>
      <c r="K110" s="60">
        <f t="shared" si="41"/>
        <v>0</v>
      </c>
      <c r="L110" s="60">
        <f t="shared" si="41"/>
        <v>0</v>
      </c>
      <c r="M110" s="60">
        <f t="shared" si="41"/>
        <v>0</v>
      </c>
      <c r="N110" s="60">
        <f t="shared" si="41"/>
        <v>0</v>
      </c>
      <c r="O110" s="58">
        <f t="shared" ref="O110:O112" si="42">SUM(C110:N110)</f>
        <v>35402</v>
      </c>
    </row>
    <row r="111" spans="1:15">
      <c r="A111" s="46" t="s">
        <v>30</v>
      </c>
      <c r="B111" s="47">
        <v>35402</v>
      </c>
      <c r="C111" s="47"/>
      <c r="D111" s="47"/>
      <c r="E111" s="47"/>
      <c r="F111" s="47"/>
      <c r="G111" s="47"/>
      <c r="H111" s="47"/>
      <c r="I111" s="47"/>
      <c r="J111" s="47">
        <v>35402</v>
      </c>
      <c r="K111" s="47"/>
      <c r="L111" s="47"/>
      <c r="M111" s="47"/>
      <c r="N111" s="48"/>
      <c r="O111" s="49">
        <f t="shared" si="42"/>
        <v>35402</v>
      </c>
    </row>
    <row r="112" spans="1:15">
      <c r="A112" s="59" t="s">
        <v>19</v>
      </c>
      <c r="B112" s="60">
        <f>SUM(B113:B113)</f>
        <v>35402</v>
      </c>
      <c r="C112" s="60">
        <f t="shared" ref="C112:N112" si="43">SUM(C113:C113)</f>
        <v>0</v>
      </c>
      <c r="D112" s="60">
        <f t="shared" si="43"/>
        <v>0</v>
      </c>
      <c r="E112" s="60">
        <f t="shared" si="43"/>
        <v>0</v>
      </c>
      <c r="F112" s="60">
        <f t="shared" si="43"/>
        <v>0</v>
      </c>
      <c r="G112" s="60">
        <f t="shared" si="43"/>
        <v>0</v>
      </c>
      <c r="H112" s="60">
        <f t="shared" si="43"/>
        <v>0</v>
      </c>
      <c r="I112" s="60">
        <f t="shared" si="43"/>
        <v>0</v>
      </c>
      <c r="J112" s="60">
        <f>SUM(J113:J113)</f>
        <v>0</v>
      </c>
      <c r="K112" s="60">
        <f t="shared" si="43"/>
        <v>35402</v>
      </c>
      <c r="L112" s="60">
        <f t="shared" si="43"/>
        <v>0</v>
      </c>
      <c r="M112" s="60">
        <f t="shared" si="43"/>
        <v>0</v>
      </c>
      <c r="N112" s="60">
        <f t="shared" si="43"/>
        <v>0</v>
      </c>
      <c r="O112" s="61">
        <f t="shared" si="42"/>
        <v>35402</v>
      </c>
    </row>
    <row r="113" spans="1:15">
      <c r="A113" s="52" t="s">
        <v>20</v>
      </c>
      <c r="B113" s="53">
        <v>35402</v>
      </c>
      <c r="C113" s="53"/>
      <c r="D113" s="53"/>
      <c r="E113" s="53"/>
      <c r="F113" s="53"/>
      <c r="G113" s="53"/>
      <c r="H113" s="53"/>
      <c r="I113" s="53"/>
      <c r="J113" s="53"/>
      <c r="K113" s="53">
        <v>35402</v>
      </c>
      <c r="L113" s="53"/>
      <c r="M113" s="53"/>
      <c r="N113" s="54"/>
      <c r="O113" s="55">
        <f>SUM(C113:N113)</f>
        <v>35402</v>
      </c>
    </row>
    <row r="114" spans="1:15" ht="15.75" thickBot="1">
      <c r="A114" s="65" t="s">
        <v>21</v>
      </c>
      <c r="B114" s="62">
        <f t="shared" ref="B114:N114" si="44">SUM(B110-B112)</f>
        <v>0</v>
      </c>
      <c r="C114" s="62">
        <f t="shared" si="44"/>
        <v>0</v>
      </c>
      <c r="D114" s="62">
        <f t="shared" si="44"/>
        <v>0</v>
      </c>
      <c r="E114" s="62">
        <f t="shared" si="44"/>
        <v>0</v>
      </c>
      <c r="F114" s="62">
        <f t="shared" si="44"/>
        <v>0</v>
      </c>
      <c r="G114" s="62">
        <f t="shared" si="44"/>
        <v>0</v>
      </c>
      <c r="H114" s="62">
        <f t="shared" si="44"/>
        <v>0</v>
      </c>
      <c r="I114" s="62">
        <f t="shared" si="44"/>
        <v>0</v>
      </c>
      <c r="J114" s="62">
        <f t="shared" si="44"/>
        <v>35402</v>
      </c>
      <c r="K114" s="62">
        <f t="shared" si="44"/>
        <v>-35402</v>
      </c>
      <c r="L114" s="62">
        <f t="shared" si="44"/>
        <v>0</v>
      </c>
      <c r="M114" s="62">
        <f t="shared" si="44"/>
        <v>0</v>
      </c>
      <c r="N114" s="68">
        <f t="shared" si="44"/>
        <v>0</v>
      </c>
      <c r="O114" s="63">
        <f t="shared" ref="O114" si="45">SUM(C114:N114)</f>
        <v>0</v>
      </c>
    </row>
    <row r="115" spans="1:15" ht="15.75" thickBot="1">
      <c r="A115" s="16" t="s">
        <v>1</v>
      </c>
      <c r="B115" s="17" t="s">
        <v>2</v>
      </c>
      <c r="C115" s="17" t="s">
        <v>3</v>
      </c>
      <c r="D115" s="17" t="s">
        <v>4</v>
      </c>
      <c r="E115" s="17" t="s">
        <v>5</v>
      </c>
      <c r="F115" s="17" t="s">
        <v>6</v>
      </c>
      <c r="G115" s="17" t="s">
        <v>7</v>
      </c>
      <c r="H115" s="17" t="s">
        <v>8</v>
      </c>
      <c r="I115" s="17" t="s">
        <v>9</v>
      </c>
      <c r="J115" s="17" t="s">
        <v>10</v>
      </c>
      <c r="K115" s="17" t="s">
        <v>11</v>
      </c>
      <c r="L115" s="17" t="s">
        <v>12</v>
      </c>
      <c r="M115" s="17" t="s">
        <v>13</v>
      </c>
      <c r="N115" s="17" t="s">
        <v>14</v>
      </c>
      <c r="O115" s="19" t="s">
        <v>36</v>
      </c>
    </row>
    <row r="116" spans="1:15">
      <c r="A116" s="121" t="s">
        <v>23</v>
      </c>
      <c r="B116" s="122"/>
      <c r="C116" s="122"/>
      <c r="D116" s="122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64"/>
    </row>
    <row r="117" spans="1:15">
      <c r="A117" s="124" t="s">
        <v>76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6"/>
    </row>
    <row r="118" spans="1:15" ht="15.75" thickBot="1">
      <c r="A118" s="118" t="s">
        <v>77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20"/>
    </row>
    <row r="119" spans="1:15">
      <c r="A119" s="59" t="s">
        <v>18</v>
      </c>
      <c r="B119" s="60">
        <f t="shared" ref="B119:N119" si="46">SUM(B120:B120)</f>
        <v>252475</v>
      </c>
      <c r="C119" s="60">
        <f t="shared" si="46"/>
        <v>0</v>
      </c>
      <c r="D119" s="60">
        <f t="shared" si="46"/>
        <v>0</v>
      </c>
      <c r="E119" s="60">
        <f t="shared" si="46"/>
        <v>0</v>
      </c>
      <c r="F119" s="60">
        <f t="shared" si="46"/>
        <v>0</v>
      </c>
      <c r="G119" s="60">
        <f t="shared" si="46"/>
        <v>0</v>
      </c>
      <c r="H119" s="60">
        <f t="shared" si="46"/>
        <v>0</v>
      </c>
      <c r="I119" s="60">
        <f t="shared" si="46"/>
        <v>0</v>
      </c>
      <c r="J119" s="60">
        <f t="shared" si="46"/>
        <v>0</v>
      </c>
      <c r="K119" s="60">
        <f t="shared" si="46"/>
        <v>0</v>
      </c>
      <c r="L119" s="60">
        <f t="shared" si="46"/>
        <v>0</v>
      </c>
      <c r="M119" s="60">
        <f t="shared" si="46"/>
        <v>0</v>
      </c>
      <c r="N119" s="60">
        <f t="shared" si="46"/>
        <v>252475</v>
      </c>
      <c r="O119" s="58">
        <f t="shared" ref="O119:O121" si="47">SUM(C119:N119)</f>
        <v>252475</v>
      </c>
    </row>
    <row r="120" spans="1:15">
      <c r="A120" s="46" t="s">
        <v>30</v>
      </c>
      <c r="B120" s="47">
        <v>252475</v>
      </c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8">
        <v>252475</v>
      </c>
      <c r="O120" s="49">
        <f t="shared" si="47"/>
        <v>252475</v>
      </c>
    </row>
    <row r="121" spans="1:15">
      <c r="A121" s="59" t="s">
        <v>19</v>
      </c>
      <c r="B121" s="60">
        <f>SUM(B122:B122)</f>
        <v>252475</v>
      </c>
      <c r="C121" s="60">
        <f t="shared" ref="C121:N121" si="48">SUM(C122:C122)</f>
        <v>0</v>
      </c>
      <c r="D121" s="60">
        <f t="shared" si="48"/>
        <v>0</v>
      </c>
      <c r="E121" s="60">
        <f t="shared" si="48"/>
        <v>0</v>
      </c>
      <c r="F121" s="60">
        <f t="shared" si="48"/>
        <v>0</v>
      </c>
      <c r="G121" s="60">
        <f t="shared" si="48"/>
        <v>0</v>
      </c>
      <c r="H121" s="60">
        <f t="shared" si="48"/>
        <v>0</v>
      </c>
      <c r="I121" s="60">
        <f t="shared" si="48"/>
        <v>0</v>
      </c>
      <c r="J121" s="60">
        <f>SUM(J122:J122)</f>
        <v>0</v>
      </c>
      <c r="K121" s="60">
        <f t="shared" si="48"/>
        <v>0</v>
      </c>
      <c r="L121" s="60">
        <f t="shared" si="48"/>
        <v>0</v>
      </c>
      <c r="M121" s="60">
        <f t="shared" si="48"/>
        <v>0</v>
      </c>
      <c r="N121" s="60">
        <f t="shared" si="48"/>
        <v>252475</v>
      </c>
      <c r="O121" s="61">
        <f t="shared" si="47"/>
        <v>252475</v>
      </c>
    </row>
    <row r="122" spans="1:15">
      <c r="A122" s="52" t="s">
        <v>20</v>
      </c>
      <c r="B122" s="53">
        <v>252475</v>
      </c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4">
        <v>252475</v>
      </c>
      <c r="O122" s="55">
        <f>SUM(C122:N122)</f>
        <v>252475</v>
      </c>
    </row>
    <row r="123" spans="1:15" ht="15.75" thickBot="1">
      <c r="A123" s="65" t="s">
        <v>21</v>
      </c>
      <c r="B123" s="62">
        <f t="shared" ref="B123:N123" si="49">SUM(B119-B121)</f>
        <v>0</v>
      </c>
      <c r="C123" s="62">
        <f t="shared" si="49"/>
        <v>0</v>
      </c>
      <c r="D123" s="62">
        <f t="shared" si="49"/>
        <v>0</v>
      </c>
      <c r="E123" s="62">
        <f t="shared" si="49"/>
        <v>0</v>
      </c>
      <c r="F123" s="62">
        <f t="shared" si="49"/>
        <v>0</v>
      </c>
      <c r="G123" s="62">
        <f t="shared" si="49"/>
        <v>0</v>
      </c>
      <c r="H123" s="62">
        <f t="shared" si="49"/>
        <v>0</v>
      </c>
      <c r="I123" s="62">
        <f t="shared" si="49"/>
        <v>0</v>
      </c>
      <c r="J123" s="62">
        <f t="shared" si="49"/>
        <v>0</v>
      </c>
      <c r="K123" s="62">
        <f t="shared" si="49"/>
        <v>0</v>
      </c>
      <c r="L123" s="62">
        <f t="shared" si="49"/>
        <v>0</v>
      </c>
      <c r="M123" s="62">
        <f t="shared" si="49"/>
        <v>0</v>
      </c>
      <c r="N123" s="68">
        <f t="shared" si="49"/>
        <v>0</v>
      </c>
      <c r="O123" s="63">
        <f t="shared" ref="O123" si="50">SUM(C123:N123)</f>
        <v>0</v>
      </c>
    </row>
    <row r="124" spans="1:15" ht="15.75" thickBot="1">
      <c r="A124" s="16" t="s">
        <v>1</v>
      </c>
      <c r="B124" s="17" t="s">
        <v>2</v>
      </c>
      <c r="C124" s="17" t="s">
        <v>3</v>
      </c>
      <c r="D124" s="17" t="s">
        <v>4</v>
      </c>
      <c r="E124" s="17" t="s">
        <v>5</v>
      </c>
      <c r="F124" s="17" t="s">
        <v>6</v>
      </c>
      <c r="G124" s="17" t="s">
        <v>7</v>
      </c>
      <c r="H124" s="17" t="s">
        <v>8</v>
      </c>
      <c r="I124" s="17" t="s">
        <v>9</v>
      </c>
      <c r="J124" s="17" t="s">
        <v>10</v>
      </c>
      <c r="K124" s="17" t="s">
        <v>11</v>
      </c>
      <c r="L124" s="17" t="s">
        <v>12</v>
      </c>
      <c r="M124" s="17" t="s">
        <v>13</v>
      </c>
      <c r="N124" s="17" t="s">
        <v>14</v>
      </c>
      <c r="O124" s="19" t="s">
        <v>36</v>
      </c>
    </row>
    <row r="125" spans="1:15">
      <c r="A125" s="121" t="s">
        <v>23</v>
      </c>
      <c r="B125" s="122"/>
      <c r="C125" s="122"/>
      <c r="D125" s="122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64"/>
    </row>
    <row r="126" spans="1:15">
      <c r="A126" s="124" t="s">
        <v>81</v>
      </c>
      <c r="B126" s="125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6"/>
    </row>
    <row r="127" spans="1:15" ht="15.75" thickBot="1">
      <c r="A127" s="118" t="s">
        <v>82</v>
      </c>
      <c r="B127" s="119"/>
      <c r="C127" s="119"/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20"/>
    </row>
    <row r="128" spans="1:15">
      <c r="A128" s="59" t="s">
        <v>18</v>
      </c>
      <c r="B128" s="60">
        <f t="shared" ref="B128:N128" si="51">SUM(B129:B129)</f>
        <v>346010</v>
      </c>
      <c r="C128" s="60">
        <f t="shared" si="51"/>
        <v>0</v>
      </c>
      <c r="D128" s="60">
        <f t="shared" si="51"/>
        <v>0</v>
      </c>
      <c r="E128" s="60">
        <f t="shared" si="51"/>
        <v>0</v>
      </c>
      <c r="F128" s="60">
        <f t="shared" si="51"/>
        <v>0</v>
      </c>
      <c r="G128" s="60">
        <f t="shared" si="51"/>
        <v>0</v>
      </c>
      <c r="H128" s="60">
        <f t="shared" si="51"/>
        <v>0</v>
      </c>
      <c r="I128" s="60">
        <f t="shared" si="51"/>
        <v>0</v>
      </c>
      <c r="J128" s="60">
        <f t="shared" si="51"/>
        <v>346010</v>
      </c>
      <c r="K128" s="60">
        <f t="shared" si="51"/>
        <v>0</v>
      </c>
      <c r="L128" s="60">
        <f t="shared" si="51"/>
        <v>0</v>
      </c>
      <c r="M128" s="60">
        <f t="shared" si="51"/>
        <v>0</v>
      </c>
      <c r="N128" s="60">
        <f t="shared" si="51"/>
        <v>0</v>
      </c>
      <c r="O128" s="58">
        <f t="shared" ref="O128:O130" si="52">SUM(C128:N128)</f>
        <v>346010</v>
      </c>
    </row>
    <row r="129" spans="1:15">
      <c r="A129" s="46" t="s">
        <v>30</v>
      </c>
      <c r="B129" s="47">
        <v>346010</v>
      </c>
      <c r="C129" s="47"/>
      <c r="D129" s="47"/>
      <c r="E129" s="47"/>
      <c r="F129" s="47"/>
      <c r="G129" s="47"/>
      <c r="H129" s="47"/>
      <c r="I129" s="47"/>
      <c r="J129" s="47">
        <v>346010</v>
      </c>
      <c r="K129" s="47"/>
      <c r="L129" s="47"/>
      <c r="M129" s="47"/>
      <c r="N129" s="48"/>
      <c r="O129" s="49">
        <f t="shared" si="52"/>
        <v>346010</v>
      </c>
    </row>
    <row r="130" spans="1:15">
      <c r="A130" s="59" t="s">
        <v>19</v>
      </c>
      <c r="B130" s="60">
        <f>SUM(B131:B131)</f>
        <v>346010</v>
      </c>
      <c r="C130" s="60">
        <f t="shared" ref="C130:N130" si="53">SUM(C131:C131)</f>
        <v>0</v>
      </c>
      <c r="D130" s="60">
        <f t="shared" si="53"/>
        <v>0</v>
      </c>
      <c r="E130" s="60">
        <f t="shared" si="53"/>
        <v>0</v>
      </c>
      <c r="F130" s="60">
        <f t="shared" si="53"/>
        <v>0</v>
      </c>
      <c r="G130" s="60">
        <f t="shared" si="53"/>
        <v>0</v>
      </c>
      <c r="H130" s="60">
        <f t="shared" si="53"/>
        <v>0</v>
      </c>
      <c r="I130" s="60">
        <f t="shared" si="53"/>
        <v>0</v>
      </c>
      <c r="J130" s="60">
        <f>SUM(J131:J131)</f>
        <v>0</v>
      </c>
      <c r="K130" s="60">
        <f t="shared" si="53"/>
        <v>0</v>
      </c>
      <c r="L130" s="60">
        <f t="shared" si="53"/>
        <v>0</v>
      </c>
      <c r="M130" s="60">
        <f t="shared" si="53"/>
        <v>346010</v>
      </c>
      <c r="N130" s="60">
        <f t="shared" si="53"/>
        <v>0</v>
      </c>
      <c r="O130" s="61">
        <f t="shared" si="52"/>
        <v>346010</v>
      </c>
    </row>
    <row r="131" spans="1:15">
      <c r="A131" s="52" t="s">
        <v>20</v>
      </c>
      <c r="B131" s="53">
        <v>346010</v>
      </c>
      <c r="C131" s="53"/>
      <c r="D131" s="53"/>
      <c r="E131" s="53"/>
      <c r="F131" s="53"/>
      <c r="G131" s="53"/>
      <c r="H131" s="53"/>
      <c r="I131" s="53"/>
      <c r="J131" s="53"/>
      <c r="K131" s="53"/>
      <c r="L131" s="53"/>
      <c r="M131" s="53">
        <v>346010</v>
      </c>
      <c r="N131" s="54"/>
      <c r="O131" s="55">
        <f>SUM(C131:N131)</f>
        <v>346010</v>
      </c>
    </row>
    <row r="132" spans="1:15" ht="15.75" thickBot="1">
      <c r="A132" s="65" t="s">
        <v>21</v>
      </c>
      <c r="B132" s="62">
        <f t="shared" ref="B132:N132" si="54">SUM(B128-B130)</f>
        <v>0</v>
      </c>
      <c r="C132" s="62">
        <f t="shared" si="54"/>
        <v>0</v>
      </c>
      <c r="D132" s="62">
        <f t="shared" si="54"/>
        <v>0</v>
      </c>
      <c r="E132" s="62">
        <f t="shared" si="54"/>
        <v>0</v>
      </c>
      <c r="F132" s="62">
        <f t="shared" si="54"/>
        <v>0</v>
      </c>
      <c r="G132" s="62">
        <f t="shared" si="54"/>
        <v>0</v>
      </c>
      <c r="H132" s="62">
        <f t="shared" si="54"/>
        <v>0</v>
      </c>
      <c r="I132" s="62">
        <f t="shared" si="54"/>
        <v>0</v>
      </c>
      <c r="J132" s="62">
        <f t="shared" si="54"/>
        <v>346010</v>
      </c>
      <c r="K132" s="62">
        <f t="shared" si="54"/>
        <v>0</v>
      </c>
      <c r="L132" s="62">
        <f t="shared" si="54"/>
        <v>0</v>
      </c>
      <c r="M132" s="62">
        <f t="shared" si="54"/>
        <v>-346010</v>
      </c>
      <c r="N132" s="68">
        <f t="shared" si="54"/>
        <v>0</v>
      </c>
      <c r="O132" s="63">
        <f t="shared" ref="O132" si="55">SUM(C132:N132)</f>
        <v>0</v>
      </c>
    </row>
    <row r="133" spans="1:15" ht="15.75" thickBot="1">
      <c r="A133" s="16" t="s">
        <v>1</v>
      </c>
      <c r="B133" s="17" t="s">
        <v>2</v>
      </c>
      <c r="C133" s="17" t="s">
        <v>3</v>
      </c>
      <c r="D133" s="17" t="s">
        <v>4</v>
      </c>
      <c r="E133" s="17" t="s">
        <v>5</v>
      </c>
      <c r="F133" s="17" t="s">
        <v>6</v>
      </c>
      <c r="G133" s="17" t="s">
        <v>7</v>
      </c>
      <c r="H133" s="17" t="s">
        <v>8</v>
      </c>
      <c r="I133" s="17" t="s">
        <v>9</v>
      </c>
      <c r="J133" s="17" t="s">
        <v>10</v>
      </c>
      <c r="K133" s="17" t="s">
        <v>11</v>
      </c>
      <c r="L133" s="17" t="s">
        <v>12</v>
      </c>
      <c r="M133" s="17" t="s">
        <v>13</v>
      </c>
      <c r="N133" s="17" t="s">
        <v>14</v>
      </c>
      <c r="O133" s="19" t="s">
        <v>36</v>
      </c>
    </row>
    <row r="134" spans="1:15">
      <c r="A134" s="121" t="s">
        <v>23</v>
      </c>
      <c r="B134" s="122"/>
      <c r="C134" s="122"/>
      <c r="D134" s="122"/>
      <c r="E134" s="123"/>
      <c r="F134" s="123"/>
      <c r="G134" s="123"/>
      <c r="H134" s="123"/>
      <c r="I134" s="123"/>
      <c r="J134" s="123"/>
      <c r="K134" s="123"/>
      <c r="L134" s="123"/>
      <c r="M134" s="123"/>
      <c r="N134" s="123"/>
      <c r="O134" s="64"/>
    </row>
    <row r="135" spans="1:15">
      <c r="A135" s="124" t="s">
        <v>83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6"/>
    </row>
    <row r="136" spans="1:15" ht="15.75" thickBot="1">
      <c r="A136" s="118" t="s">
        <v>84</v>
      </c>
      <c r="B136" s="119"/>
      <c r="C136" s="119"/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20"/>
    </row>
    <row r="137" spans="1:15">
      <c r="A137" s="59" t="s">
        <v>18</v>
      </c>
      <c r="B137" s="60">
        <f t="shared" ref="B137:N137" si="56">SUM(B138:B138)</f>
        <v>805500</v>
      </c>
      <c r="C137" s="60">
        <f t="shared" si="56"/>
        <v>0</v>
      </c>
      <c r="D137" s="60">
        <f t="shared" si="56"/>
        <v>0</v>
      </c>
      <c r="E137" s="60">
        <f t="shared" si="56"/>
        <v>0</v>
      </c>
      <c r="F137" s="60">
        <f t="shared" si="56"/>
        <v>0</v>
      </c>
      <c r="G137" s="60">
        <f t="shared" si="56"/>
        <v>0</v>
      </c>
      <c r="H137" s="60">
        <f t="shared" si="56"/>
        <v>0</v>
      </c>
      <c r="I137" s="60">
        <f t="shared" si="56"/>
        <v>0</v>
      </c>
      <c r="J137" s="60">
        <f t="shared" si="56"/>
        <v>0</v>
      </c>
      <c r="K137" s="60">
        <f t="shared" si="56"/>
        <v>805500</v>
      </c>
      <c r="L137" s="60">
        <f t="shared" si="56"/>
        <v>0</v>
      </c>
      <c r="M137" s="60">
        <f t="shared" si="56"/>
        <v>0</v>
      </c>
      <c r="N137" s="60">
        <f t="shared" si="56"/>
        <v>0</v>
      </c>
      <c r="O137" s="58">
        <f t="shared" ref="O137:O139" si="57">SUM(C137:N137)</f>
        <v>805500</v>
      </c>
    </row>
    <row r="138" spans="1:15">
      <c r="A138" s="46" t="s">
        <v>30</v>
      </c>
      <c r="B138" s="47">
        <v>805500</v>
      </c>
      <c r="C138" s="47"/>
      <c r="D138" s="47"/>
      <c r="E138" s="47"/>
      <c r="F138" s="47"/>
      <c r="G138" s="47"/>
      <c r="H138" s="47"/>
      <c r="I138" s="47"/>
      <c r="J138" s="47"/>
      <c r="K138" s="47">
        <v>805500</v>
      </c>
      <c r="L138" s="47"/>
      <c r="M138" s="47"/>
      <c r="N138" s="48"/>
      <c r="O138" s="49">
        <f t="shared" si="57"/>
        <v>805500</v>
      </c>
    </row>
    <row r="139" spans="1:15">
      <c r="A139" s="59" t="s">
        <v>19</v>
      </c>
      <c r="B139" s="60">
        <f>SUM(B140:B140)</f>
        <v>805500</v>
      </c>
      <c r="C139" s="60">
        <f t="shared" ref="C139:N139" si="58">SUM(C140:C140)</f>
        <v>0</v>
      </c>
      <c r="D139" s="60">
        <f t="shared" si="58"/>
        <v>0</v>
      </c>
      <c r="E139" s="60">
        <f t="shared" si="58"/>
        <v>0</v>
      </c>
      <c r="F139" s="60">
        <f t="shared" si="58"/>
        <v>0</v>
      </c>
      <c r="G139" s="60">
        <f t="shared" si="58"/>
        <v>0</v>
      </c>
      <c r="H139" s="60">
        <f t="shared" si="58"/>
        <v>0</v>
      </c>
      <c r="I139" s="60">
        <f t="shared" si="58"/>
        <v>0</v>
      </c>
      <c r="J139" s="60">
        <f>SUM(J140:J140)</f>
        <v>0</v>
      </c>
      <c r="K139" s="60">
        <f t="shared" si="58"/>
        <v>0</v>
      </c>
      <c r="L139" s="60">
        <f t="shared" si="58"/>
        <v>0</v>
      </c>
      <c r="M139" s="60">
        <f t="shared" si="58"/>
        <v>805500</v>
      </c>
      <c r="N139" s="60">
        <f t="shared" si="58"/>
        <v>0</v>
      </c>
      <c r="O139" s="61">
        <f t="shared" si="57"/>
        <v>805500</v>
      </c>
    </row>
    <row r="140" spans="1:15">
      <c r="A140" s="52" t="s">
        <v>20</v>
      </c>
      <c r="B140" s="53">
        <v>805500</v>
      </c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>
        <v>805500</v>
      </c>
      <c r="N140" s="54"/>
      <c r="O140" s="55">
        <f>SUM(C140:N140)</f>
        <v>805500</v>
      </c>
    </row>
    <row r="141" spans="1:15" ht="15.75" thickBot="1">
      <c r="A141" s="65" t="s">
        <v>21</v>
      </c>
      <c r="B141" s="62">
        <f t="shared" ref="B141:N141" si="59">SUM(B137-B139)</f>
        <v>0</v>
      </c>
      <c r="C141" s="62">
        <f t="shared" si="59"/>
        <v>0</v>
      </c>
      <c r="D141" s="62">
        <f t="shared" si="59"/>
        <v>0</v>
      </c>
      <c r="E141" s="62">
        <f t="shared" si="59"/>
        <v>0</v>
      </c>
      <c r="F141" s="62">
        <f t="shared" si="59"/>
        <v>0</v>
      </c>
      <c r="G141" s="62">
        <f t="shared" si="59"/>
        <v>0</v>
      </c>
      <c r="H141" s="62">
        <f t="shared" si="59"/>
        <v>0</v>
      </c>
      <c r="I141" s="62">
        <f t="shared" si="59"/>
        <v>0</v>
      </c>
      <c r="J141" s="62">
        <f t="shared" si="59"/>
        <v>0</v>
      </c>
      <c r="K141" s="62">
        <f t="shared" si="59"/>
        <v>805500</v>
      </c>
      <c r="L141" s="62">
        <f t="shared" si="59"/>
        <v>0</v>
      </c>
      <c r="M141" s="62">
        <f t="shared" si="59"/>
        <v>-805500</v>
      </c>
      <c r="N141" s="68">
        <f t="shared" si="59"/>
        <v>0</v>
      </c>
      <c r="O141" s="63">
        <f t="shared" ref="O141" si="60">SUM(C141:N141)</f>
        <v>0</v>
      </c>
    </row>
    <row r="142" spans="1:15" ht="15.75" thickBot="1">
      <c r="A142" s="16" t="s">
        <v>1</v>
      </c>
      <c r="B142" s="17" t="s">
        <v>2</v>
      </c>
      <c r="C142" s="17" t="s">
        <v>3</v>
      </c>
      <c r="D142" s="17" t="s">
        <v>4</v>
      </c>
      <c r="E142" s="17" t="s">
        <v>5</v>
      </c>
      <c r="F142" s="17" t="s">
        <v>6</v>
      </c>
      <c r="G142" s="17" t="s">
        <v>7</v>
      </c>
      <c r="H142" s="17" t="s">
        <v>8</v>
      </c>
      <c r="I142" s="17" t="s">
        <v>9</v>
      </c>
      <c r="J142" s="17" t="s">
        <v>10</v>
      </c>
      <c r="K142" s="17" t="s">
        <v>11</v>
      </c>
      <c r="L142" s="17" t="s">
        <v>12</v>
      </c>
      <c r="M142" s="17" t="s">
        <v>13</v>
      </c>
      <c r="N142" s="17" t="s">
        <v>14</v>
      </c>
      <c r="O142" s="19" t="s">
        <v>36</v>
      </c>
    </row>
  </sheetData>
  <mergeCells count="46">
    <mergeCell ref="A98:N98"/>
    <mergeCell ref="A99:O99"/>
    <mergeCell ref="A100:O100"/>
    <mergeCell ref="A89:N89"/>
    <mergeCell ref="A90:O90"/>
    <mergeCell ref="A91:O91"/>
    <mergeCell ref="A64:O64"/>
    <mergeCell ref="A71:N71"/>
    <mergeCell ref="A72:O72"/>
    <mergeCell ref="A73:O73"/>
    <mergeCell ref="A82:O82"/>
    <mergeCell ref="A80:N80"/>
    <mergeCell ref="A81:O81"/>
    <mergeCell ref="A53:N53"/>
    <mergeCell ref="A54:O54"/>
    <mergeCell ref="A55:O55"/>
    <mergeCell ref="A62:N62"/>
    <mergeCell ref="A63:O63"/>
    <mergeCell ref="A44:N44"/>
    <mergeCell ref="A45:O45"/>
    <mergeCell ref="A46:O46"/>
    <mergeCell ref="A36:O36"/>
    <mergeCell ref="A37:O37"/>
    <mergeCell ref="A6:O6"/>
    <mergeCell ref="A26:N26"/>
    <mergeCell ref="A27:O27"/>
    <mergeCell ref="A28:O28"/>
    <mergeCell ref="A35:N35"/>
    <mergeCell ref="A8:N8"/>
    <mergeCell ref="A18:O18"/>
    <mergeCell ref="A19:O19"/>
    <mergeCell ref="A9:O9"/>
    <mergeCell ref="A10:O10"/>
    <mergeCell ref="A17:N17"/>
    <mergeCell ref="A118:O118"/>
    <mergeCell ref="A107:N107"/>
    <mergeCell ref="A108:O108"/>
    <mergeCell ref="A109:O109"/>
    <mergeCell ref="A116:N116"/>
    <mergeCell ref="A117:O117"/>
    <mergeCell ref="A136:O136"/>
    <mergeCell ref="A125:N125"/>
    <mergeCell ref="A126:O126"/>
    <mergeCell ref="A127:O127"/>
    <mergeCell ref="A134:N134"/>
    <mergeCell ref="A135:O135"/>
  </mergeCells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3</vt:lpstr>
      <vt:lpstr>Załącznik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Bruzik</dc:creator>
  <cp:lastModifiedBy>A.Borkowska</cp:lastModifiedBy>
  <cp:lastPrinted>2020-10-06T07:55:59Z</cp:lastPrinted>
  <dcterms:created xsi:type="dcterms:W3CDTF">2017-04-06T06:04:43Z</dcterms:created>
  <dcterms:modified xsi:type="dcterms:W3CDTF">2020-10-20T08:57:21Z</dcterms:modified>
</cp:coreProperties>
</file>