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50" i="1" l="1"/>
  <c r="E50" i="1"/>
  <c r="E55" i="1" s="1"/>
  <c r="G50" i="1"/>
  <c r="K50" i="1"/>
  <c r="M50" i="1"/>
  <c r="M55" i="1" s="1"/>
  <c r="O54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O52" i="1"/>
  <c r="N51" i="1"/>
  <c r="N50" i="1" s="1"/>
  <c r="N55" i="1" s="1"/>
  <c r="M51" i="1"/>
  <c r="L51" i="1"/>
  <c r="L50" i="1" s="1"/>
  <c r="L55" i="1" s="1"/>
  <c r="K51" i="1"/>
  <c r="J51" i="1"/>
  <c r="J50" i="1" s="1"/>
  <c r="J55" i="1" s="1"/>
  <c r="I51" i="1"/>
  <c r="I50" i="1" s="1"/>
  <c r="H51" i="1"/>
  <c r="H50" i="1" s="1"/>
  <c r="H55" i="1" s="1"/>
  <c r="G51" i="1"/>
  <c r="F51" i="1"/>
  <c r="F50" i="1" s="1"/>
  <c r="F55" i="1" s="1"/>
  <c r="E51" i="1"/>
  <c r="D51" i="1"/>
  <c r="D50" i="1" s="1"/>
  <c r="D55" i="1" s="1"/>
  <c r="C51" i="1"/>
  <c r="B51" i="1"/>
  <c r="B50" i="1" s="1"/>
  <c r="B55" i="1" s="1"/>
  <c r="K55" i="1"/>
  <c r="G55" i="1"/>
  <c r="C55" i="1"/>
  <c r="I55" i="1" l="1"/>
  <c r="O55" i="1" s="1"/>
  <c r="O51" i="1"/>
  <c r="O50" i="1" s="1"/>
  <c r="O53" i="1"/>
  <c r="O32" i="1" l="1"/>
  <c r="O30" i="1"/>
  <c r="O29" i="1"/>
  <c r="C28" i="1"/>
  <c r="D28" i="1"/>
  <c r="E28" i="1"/>
  <c r="F28" i="1"/>
  <c r="G28" i="1"/>
  <c r="H28" i="1"/>
  <c r="I28" i="1"/>
  <c r="J28" i="1"/>
  <c r="K28" i="1"/>
  <c r="L28" i="1"/>
  <c r="M28" i="1"/>
  <c r="N28" i="1"/>
  <c r="B28" i="1"/>
  <c r="O28" i="1" l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B42" i="1"/>
  <c r="C40" i="1"/>
  <c r="C39" i="1" s="1"/>
  <c r="C44" i="1" s="1"/>
  <c r="D40" i="1"/>
  <c r="D39" i="1" s="1"/>
  <c r="D44" i="1" s="1"/>
  <c r="E40" i="1"/>
  <c r="E39" i="1" s="1"/>
  <c r="E44" i="1" s="1"/>
  <c r="F40" i="1"/>
  <c r="F39" i="1" s="1"/>
  <c r="F44" i="1" s="1"/>
  <c r="G40" i="1"/>
  <c r="G39" i="1" s="1"/>
  <c r="G44" i="1" s="1"/>
  <c r="H40" i="1"/>
  <c r="H39" i="1" s="1"/>
  <c r="H44" i="1" s="1"/>
  <c r="I40" i="1"/>
  <c r="I39" i="1" s="1"/>
  <c r="I44" i="1" s="1"/>
  <c r="J40" i="1"/>
  <c r="J39" i="1" s="1"/>
  <c r="J44" i="1" s="1"/>
  <c r="K40" i="1"/>
  <c r="K39" i="1" s="1"/>
  <c r="K44" i="1" s="1"/>
  <c r="L40" i="1"/>
  <c r="L39" i="1" s="1"/>
  <c r="L44" i="1" s="1"/>
  <c r="M40" i="1"/>
  <c r="M39" i="1" s="1"/>
  <c r="M44" i="1" s="1"/>
  <c r="N40" i="1"/>
  <c r="N39" i="1" s="1"/>
  <c r="N44" i="1" s="1"/>
  <c r="O40" i="1"/>
  <c r="O39" i="1" s="1"/>
  <c r="O44" i="1" s="1"/>
  <c r="B40" i="1"/>
  <c r="B39" i="1" s="1"/>
  <c r="B44" i="1" s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B31" i="1"/>
  <c r="C27" i="1"/>
  <c r="C33" i="1" s="1"/>
  <c r="D27" i="1"/>
  <c r="D33" i="1" s="1"/>
  <c r="E27" i="1"/>
  <c r="E33" i="1" s="1"/>
  <c r="F27" i="1"/>
  <c r="F33" i="1" s="1"/>
  <c r="G27" i="1"/>
  <c r="G33" i="1" s="1"/>
  <c r="H27" i="1"/>
  <c r="H33" i="1" s="1"/>
  <c r="I27" i="1"/>
  <c r="I33" i="1" s="1"/>
  <c r="J27" i="1"/>
  <c r="J33" i="1" s="1"/>
  <c r="K27" i="1"/>
  <c r="K33" i="1" s="1"/>
  <c r="L27" i="1"/>
  <c r="L33" i="1" s="1"/>
  <c r="M27" i="1"/>
  <c r="M33" i="1" s="1"/>
  <c r="N27" i="1"/>
  <c r="N33" i="1" s="1"/>
  <c r="O27" i="1"/>
  <c r="B27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B13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B19" i="1"/>
  <c r="O33" i="1" l="1"/>
  <c r="B33" i="1"/>
  <c r="B21" i="1"/>
  <c r="N21" i="1"/>
  <c r="L21" i="1"/>
  <c r="J21" i="1"/>
  <c r="H21" i="1"/>
  <c r="F21" i="1"/>
  <c r="D21" i="1"/>
  <c r="O21" i="1"/>
  <c r="M21" i="1"/>
  <c r="K21" i="1"/>
  <c r="I21" i="1"/>
  <c r="G21" i="1"/>
  <c r="E21" i="1"/>
  <c r="C21" i="1"/>
  <c r="O12" i="1"/>
  <c r="M12" i="1"/>
  <c r="K12" i="1"/>
  <c r="I12" i="1"/>
  <c r="G12" i="1"/>
  <c r="E12" i="1"/>
  <c r="C12" i="1"/>
  <c r="B12" i="1"/>
  <c r="N12" i="1"/>
  <c r="L12" i="1"/>
  <c r="J12" i="1"/>
  <c r="H12" i="1"/>
  <c r="F12" i="1"/>
  <c r="D12" i="1"/>
</calcChain>
</file>

<file path=xl/sharedStrings.xml><?xml version="1.0" encoding="utf-8"?>
<sst xmlns="http://schemas.openxmlformats.org/spreadsheetml/2006/main" count="114" uniqueCount="44">
  <si>
    <t>Załącznik Nr 2</t>
  </si>
  <si>
    <t>Zarządu Powiatu Zduńskowolskiego</t>
  </si>
  <si>
    <t xml:space="preserve">z dnia </t>
  </si>
  <si>
    <t>miesiące</t>
  </si>
  <si>
    <t>PLAN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</si>
  <si>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</si>
  <si>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</si>
  <si>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</si>
  <si>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</si>
  <si>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</si>
  <si>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</si>
  <si>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</si>
  <si>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</si>
  <si>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</si>
  <si>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</si>
  <si>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</si>
  <si>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</si>
  <si>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Nazwa projektu:</t>
  </si>
  <si>
    <t>Realizator: Powiat Zduńskowolski</t>
  </si>
  <si>
    <t>Planowane dochody ogółem z tego:</t>
  </si>
  <si>
    <t>środki UE</t>
  </si>
  <si>
    <t>Planowane dochody majątkowe, w tym:</t>
  </si>
  <si>
    <t>Planowane wydatki ogółem z tego:</t>
  </si>
  <si>
    <t>Wydatki majątkowe</t>
  </si>
  <si>
    <t>Dochody - wydatki</t>
  </si>
  <si>
    <t>do Uchwały Nr V/…../18</t>
  </si>
  <si>
    <t>HARMONOGRAM DOCHODÓW I WYDATKÓW ZADAŃ MAJĄTKOWYCH BUDŻETU POWIATU NA 2018 ROK</t>
  </si>
  <si>
    <t>Razem 2018</t>
  </si>
  <si>
    <t>Miejski Obszar Funkcjonalny Zduńska Wola- Karsznice- budowa łącznika z drogą ekspresową S8 na terenie powiatu zduńskowolskiego i powiatu łaskiego</t>
  </si>
  <si>
    <t>Planowane dochody ogółem, z tego:</t>
  </si>
  <si>
    <t>środki Miasta Zduńska Wola</t>
  </si>
  <si>
    <t>środki Gminy Zduńska Wola</t>
  </si>
  <si>
    <t>środki Gminy Sędziejowice</t>
  </si>
  <si>
    <t>środki Powiatu Łaskiego</t>
  </si>
  <si>
    <t>**</t>
  </si>
  <si>
    <t>Planowane wydatki ogółem, z tego:</t>
  </si>
  <si>
    <t>**w ramach oznaczonej kwoty, kwota 3 688 325 zł wpłynie jako refundacja w 2019 r.</t>
  </si>
  <si>
    <t>Aktywna Dolina Rzeki Warty</t>
  </si>
  <si>
    <t>Nowoczesny zawód w nowoczesnej szkole- Modernizacja Zespołu Szkół w Zduńskiej Woli Karsznicach- zadanie II: budowa budynku z 3 salami dydaktycznymi dla klas o profilach: hotelarskim, gastronomicznym i kolejowym wraz z I wyposażeniem</t>
  </si>
  <si>
    <t>**w ramach oznaczonej kwoty, kwota 838 667 zł wpłynie jako refundacja w roku 2019</t>
  </si>
  <si>
    <t>środki FRKF</t>
  </si>
  <si>
    <t>**w ramach oznaczonej kwoty, kwota 1 651 371 zł stanowi wpływ zaliczki na płatność w I kwartale 2019 r.</t>
  </si>
  <si>
    <t>Przedsiębiorczy Powiat Zduńskowolski</t>
  </si>
  <si>
    <t>**w ramach oznaczonej kwoty, kwota 151 019 zł wpłynie jako refundacja w 2019 r., w tej kwocie mieści się również kwota 5 508 zł stanowiąca refundację z 2017 roku.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</si>
</sst>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z_ł_-;\-* #,##0.00\ _z_ł_-;_-* \-??\ _z_ł_-;_-@_-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sz val="8"/>
      <color theme="1"/>
      <name val="Czcionka tekstu podstawowego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8"/>
      <color theme="1"/>
      <name val="Czcionka tekstu podstawowego"/>
      <charset val="238"/>
    </font>
    <font>
      <sz val="8"/>
      <name val="Czcionka tekstu podstawowego"/>
      <charset val="238"/>
    </font>
    <font>
      <sz val="11"/>
      <name val="Calibri"/>
      <family val="2"/>
      <charset val="238"/>
      <scheme val="minor"/>
    </font>
    <font>
      <b/>
      <sz val="8"/>
      <name val="Czcionka tekstu podstawowego"/>
      <charset val="238"/>
    </font>
    <font>
      <b/>
      <u/>
      <sz val="8"/>
      <name val="Czcionka tekstu podstawowego"/>
      <charset val="238"/>
    </font>
    <font>
      <b/>
      <sz val="10"/>
      <name val="Arial"/>
      <family val="2"/>
      <charset val="238"/>
    </font>
    <font>
      <sz val="7"/>
      <color theme="1"/>
      <name val="Czcionka tekstu podstawowego"/>
      <charset val="238"/>
    </font>
    <font>
      <sz val="7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/>
    <xf numFmtId="164" fontId="4" fillId="0" borderId="0" applyFill="0" applyBorder="0" applyAlignment="0" applyProtection="0"/>
  </cellStyleXfs>
  <cellXfs count="69">
    <xf numFmtId="0" fontId="0" fillId="0" borderId="0" xfId="0"/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/>
    <xf numFmtId="0" fontId="7" fillId="2" borderId="8" xfId="0" applyFont="1" applyFill="1" applyBorder="1"/>
    <xf numFmtId="0" fontId="7" fillId="2" borderId="9" xfId="0" applyFont="1" applyFill="1" applyBorder="1"/>
    <xf numFmtId="0" fontId="7" fillId="2" borderId="13" xfId="0" applyFont="1" applyFill="1" applyBorder="1"/>
    <xf numFmtId="0" fontId="7" fillId="2" borderId="14" xfId="0" applyFont="1" applyFill="1" applyBorder="1" applyAlignment="1">
      <alignment horizontal="center"/>
    </xf>
    <xf numFmtId="0" fontId="0" fillId="0" borderId="15" xfId="0" applyBorder="1"/>
    <xf numFmtId="0" fontId="11" fillId="0" borderId="2" xfId="0" applyFont="1" applyBorder="1"/>
    <xf numFmtId="3" fontId="11" fillId="0" borderId="1" xfId="0" applyNumberFormat="1" applyFont="1" applyBorder="1"/>
    <xf numFmtId="0" fontId="8" fillId="0" borderId="2" xfId="0" applyFont="1" applyBorder="1"/>
    <xf numFmtId="3" fontId="8" fillId="0" borderId="1" xfId="0" applyNumberFormat="1" applyFont="1" applyBorder="1"/>
    <xf numFmtId="3" fontId="8" fillId="0" borderId="5" xfId="0" applyNumberFormat="1" applyFont="1" applyBorder="1"/>
    <xf numFmtId="3" fontId="8" fillId="0" borderId="12" xfId="0" applyNumberFormat="1" applyFont="1" applyBorder="1"/>
    <xf numFmtId="0" fontId="8" fillId="0" borderId="21" xfId="0" applyFont="1" applyBorder="1"/>
    <xf numFmtId="3" fontId="8" fillId="0" borderId="22" xfId="0" applyNumberFormat="1" applyFont="1" applyBorder="1"/>
    <xf numFmtId="3" fontId="8" fillId="0" borderId="23" xfId="0" applyNumberFormat="1" applyFont="1" applyBorder="1"/>
    <xf numFmtId="3" fontId="8" fillId="0" borderId="24" xfId="0" applyNumberFormat="1" applyFont="1" applyBorder="1"/>
    <xf numFmtId="0" fontId="7" fillId="0" borderId="3" xfId="0" applyFont="1" applyBorder="1"/>
    <xf numFmtId="3" fontId="11" fillId="0" borderId="4" xfId="0" applyNumberFormat="1" applyFont="1" applyBorder="1"/>
    <xf numFmtId="0" fontId="11" fillId="0" borderId="2" xfId="0" applyFont="1" applyBorder="1" applyAlignment="1"/>
    <xf numFmtId="3" fontId="0" fillId="0" borderId="0" xfId="0" applyNumberFormat="1"/>
    <xf numFmtId="0" fontId="12" fillId="0" borderId="2" xfId="0" applyFont="1" applyBorder="1"/>
    <xf numFmtId="3" fontId="12" fillId="0" borderId="1" xfId="0" applyNumberFormat="1" applyFont="1" applyBorder="1"/>
    <xf numFmtId="3" fontId="12" fillId="0" borderId="5" xfId="0" applyNumberFormat="1" applyFont="1" applyBorder="1"/>
    <xf numFmtId="3" fontId="12" fillId="0" borderId="12" xfId="0" applyNumberFormat="1" applyFont="1" applyBorder="1"/>
    <xf numFmtId="0" fontId="12" fillId="0" borderId="21" xfId="0" applyFont="1" applyBorder="1"/>
    <xf numFmtId="3" fontId="12" fillId="0" borderId="22" xfId="0" applyNumberFormat="1" applyFont="1" applyBorder="1"/>
    <xf numFmtId="3" fontId="12" fillId="0" borderId="23" xfId="0" applyNumberFormat="1" applyFont="1" applyBorder="1"/>
    <xf numFmtId="3" fontId="12" fillId="0" borderId="24" xfId="0" applyNumberFormat="1" applyFont="1" applyBorder="1"/>
    <xf numFmtId="0" fontId="14" fillId="2" borderId="8" xfId="0" applyFont="1" applyFill="1" applyBorder="1"/>
    <xf numFmtId="0" fontId="14" fillId="2" borderId="9" xfId="0" applyFont="1" applyFill="1" applyBorder="1"/>
    <xf numFmtId="0" fontId="15" fillId="0" borderId="2" xfId="0" applyFont="1" applyBorder="1"/>
    <xf numFmtId="3" fontId="15" fillId="0" borderId="1" xfId="0" applyNumberFormat="1" applyFont="1" applyBorder="1"/>
    <xf numFmtId="3" fontId="15" fillId="0" borderId="4" xfId="0" applyNumberFormat="1" applyFont="1" applyBorder="1"/>
    <xf numFmtId="0" fontId="14" fillId="2" borderId="13" xfId="0" applyFont="1" applyFill="1" applyBorder="1"/>
    <xf numFmtId="0" fontId="14" fillId="2" borderId="14" xfId="0" applyFont="1" applyFill="1" applyBorder="1" applyAlignment="1">
      <alignment horizontal="center"/>
    </xf>
    <xf numFmtId="0" fontId="13" fillId="0" borderId="15" xfId="0" applyFont="1" applyBorder="1"/>
    <xf numFmtId="0" fontId="14" fillId="0" borderId="3" xfId="0" applyFont="1" applyBorder="1"/>
    <xf numFmtId="0" fontId="17" fillId="0" borderId="0" xfId="0" applyFont="1" applyBorder="1"/>
    <xf numFmtId="3" fontId="11" fillId="0" borderId="0" xfId="0" applyNumberFormat="1" applyFont="1" applyBorder="1"/>
    <xf numFmtId="0" fontId="18" fillId="0" borderId="0" xfId="0" applyFont="1"/>
    <xf numFmtId="0" fontId="6" fillId="0" borderId="0" xfId="1" applyFont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4" fillId="0" borderId="10" xfId="0" applyFont="1" applyFill="1" applyBorder="1" applyAlignment="1"/>
    <xf numFmtId="0" fontId="14" fillId="0" borderId="11" xfId="0" applyFont="1" applyFill="1" applyBorder="1" applyAlignment="1"/>
    <xf numFmtId="0" fontId="12" fillId="0" borderId="11" xfId="0" applyFont="1" applyFill="1" applyBorder="1" applyAlignment="1"/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10" xfId="0" applyFont="1" applyFill="1" applyBorder="1" applyAlignment="1"/>
    <xf numFmtId="0" fontId="7" fillId="0" borderId="11" xfId="0" applyFont="1" applyFill="1" applyBorder="1" applyAlignment="1"/>
    <xf numFmtId="0" fontId="8" fillId="0" borderId="11" xfId="0" applyFont="1" applyFill="1" applyBorder="1" applyAlignment="1"/>
    <xf numFmtId="3" fontId="11" fillId="0" borderId="12" xfId="0" applyNumberFormat="1" applyFont="1" applyBorder="1"/>
    <xf numFmtId="3" fontId="11" fillId="0" borderId="6" xfId="0" applyNumberFormat="1" applyFont="1" applyBorder="1"/>
    <xf numFmtId="3" fontId="11" fillId="0" borderId="7" xfId="0" applyNumberFormat="1" applyFont="1" applyBorder="1"/>
  </cellXfs>
  <cellStyles count="5">
    <cellStyle name="Dziesiętny 2" xfId="4"/>
    <cellStyle name="Excel Built-in Normal" xfId="2"/>
    <cellStyle name="Normalny" xfId="0" builtinId="0"/>
    <cellStyle name="Normalny 2" xfId="1"/>
    <cellStyle name="Normaln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tabSelected="1" workbookViewId="0">
      <selection activeCell="A56" sqref="A1:P56"/>
    </sheetView>
  </sheetViews>
  <sheetFormatPr defaultRowHeight="15"/>
  <cols>
    <col min="1" max="1" width="20.85546875" customWidth="1"/>
    <col min="15" max="15" width="11.140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" t="s">
        <v>0</v>
      </c>
      <c r="N1" s="1"/>
      <c r="O1" s="1"/>
    </row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25</v>
      </c>
      <c r="N2" s="1"/>
      <c r="O2" s="1"/>
    </row>
    <row r="3" spans="1:1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1</v>
      </c>
      <c r="N3" s="1"/>
      <c r="O3" s="1"/>
    </row>
    <row r="4" spans="1:1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 t="s">
        <v>2</v>
      </c>
      <c r="N4" s="1"/>
      <c r="O4" s="1"/>
    </row>
    <row r="5" spans="1:1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6">
      <c r="A6" s="44" t="s">
        <v>26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6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6" ht="15.75" thickBot="1">
      <c r="A8" s="5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6" t="s">
        <v>12</v>
      </c>
      <c r="K8" s="6" t="s">
        <v>13</v>
      </c>
      <c r="L8" s="6" t="s">
        <v>14</v>
      </c>
      <c r="M8" s="6" t="s">
        <v>15</v>
      </c>
      <c r="N8" s="7" t="s">
        <v>16</v>
      </c>
      <c r="O8" s="8" t="s">
        <v>27</v>
      </c>
      <c r="P8" s="4"/>
    </row>
    <row r="9" spans="1:16">
      <c r="A9" s="63" t="s">
        <v>17</v>
      </c>
      <c r="B9" s="64"/>
      <c r="C9" s="64"/>
      <c r="D9" s="64"/>
      <c r="E9" s="65"/>
      <c r="F9" s="65"/>
      <c r="G9" s="65"/>
      <c r="H9" s="65"/>
      <c r="I9" s="65"/>
      <c r="J9" s="65"/>
      <c r="K9" s="65"/>
      <c r="L9" s="65"/>
      <c r="M9" s="65"/>
      <c r="N9" s="65"/>
      <c r="O9" s="9"/>
      <c r="P9" s="4"/>
    </row>
    <row r="10" spans="1:16">
      <c r="A10" s="60" t="s">
        <v>28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2"/>
      <c r="P10" s="4"/>
    </row>
    <row r="11" spans="1:16">
      <c r="A11" s="48" t="s">
        <v>18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0"/>
      <c r="P11" s="4"/>
    </row>
    <row r="12" spans="1:16">
      <c r="A12" s="22" t="s">
        <v>29</v>
      </c>
      <c r="B12" s="11">
        <f>SUM(B13)</f>
        <v>19857773</v>
      </c>
      <c r="C12" s="11">
        <f t="shared" ref="C12:O12" si="0">SUM(C13)</f>
        <v>0</v>
      </c>
      <c r="D12" s="11">
        <f t="shared" si="0"/>
        <v>0</v>
      </c>
      <c r="E12" s="11">
        <f t="shared" si="0"/>
        <v>579513</v>
      </c>
      <c r="F12" s="11">
        <f t="shared" si="0"/>
        <v>579513</v>
      </c>
      <c r="G12" s="11">
        <f t="shared" si="0"/>
        <v>4855775</v>
      </c>
      <c r="H12" s="11">
        <f t="shared" si="0"/>
        <v>-2249239</v>
      </c>
      <c r="I12" s="11">
        <f t="shared" si="0"/>
        <v>115071</v>
      </c>
      <c r="J12" s="11">
        <f t="shared" si="0"/>
        <v>0</v>
      </c>
      <c r="K12" s="11">
        <f t="shared" si="0"/>
        <v>125991</v>
      </c>
      <c r="L12" s="11">
        <f t="shared" si="0"/>
        <v>6948164</v>
      </c>
      <c r="M12" s="11">
        <f t="shared" si="0"/>
        <v>0</v>
      </c>
      <c r="N12" s="11">
        <f t="shared" si="0"/>
        <v>5214660</v>
      </c>
      <c r="O12" s="11">
        <f t="shared" si="0"/>
        <v>16169448</v>
      </c>
      <c r="P12" s="4"/>
    </row>
    <row r="13" spans="1:16">
      <c r="A13" s="10" t="s">
        <v>21</v>
      </c>
      <c r="B13" s="11">
        <f>SUM(B14:B18)</f>
        <v>19857773</v>
      </c>
      <c r="C13" s="11">
        <f t="shared" ref="C13:O13" si="1">SUM(C14:C18)</f>
        <v>0</v>
      </c>
      <c r="D13" s="11">
        <f t="shared" si="1"/>
        <v>0</v>
      </c>
      <c r="E13" s="11">
        <f t="shared" si="1"/>
        <v>579513</v>
      </c>
      <c r="F13" s="11">
        <f t="shared" si="1"/>
        <v>579513</v>
      </c>
      <c r="G13" s="11">
        <f t="shared" si="1"/>
        <v>4855775</v>
      </c>
      <c r="H13" s="11">
        <f t="shared" si="1"/>
        <v>-2249239</v>
      </c>
      <c r="I13" s="11">
        <f t="shared" si="1"/>
        <v>115071</v>
      </c>
      <c r="J13" s="11">
        <f t="shared" si="1"/>
        <v>0</v>
      </c>
      <c r="K13" s="11">
        <f t="shared" si="1"/>
        <v>125991</v>
      </c>
      <c r="L13" s="11">
        <f t="shared" si="1"/>
        <v>6948164</v>
      </c>
      <c r="M13" s="11">
        <f t="shared" si="1"/>
        <v>0</v>
      </c>
      <c r="N13" s="11">
        <f t="shared" si="1"/>
        <v>5214660</v>
      </c>
      <c r="O13" s="11">
        <f t="shared" si="1"/>
        <v>16169448</v>
      </c>
      <c r="P13" s="4"/>
    </row>
    <row r="14" spans="1:16">
      <c r="A14" s="12" t="s">
        <v>20</v>
      </c>
      <c r="B14" s="13">
        <v>17926063</v>
      </c>
      <c r="C14" s="13"/>
      <c r="D14" s="13"/>
      <c r="E14" s="13"/>
      <c r="F14" s="13"/>
      <c r="G14" s="13">
        <v>4423740</v>
      </c>
      <c r="H14" s="13">
        <v>-2249239</v>
      </c>
      <c r="I14" s="13"/>
      <c r="J14" s="13"/>
      <c r="K14" s="13"/>
      <c r="L14" s="13">
        <v>6948164</v>
      </c>
      <c r="M14" s="13"/>
      <c r="N14" s="14">
        <v>5115073</v>
      </c>
      <c r="O14" s="15">
        <v>14237738</v>
      </c>
      <c r="P14" s="4" t="s">
        <v>34</v>
      </c>
    </row>
    <row r="15" spans="1:16">
      <c r="A15" s="12" t="s">
        <v>30</v>
      </c>
      <c r="B15" s="13">
        <v>386342</v>
      </c>
      <c r="C15" s="13"/>
      <c r="D15" s="13"/>
      <c r="E15" s="13"/>
      <c r="F15" s="13"/>
      <c r="G15" s="13">
        <v>45693</v>
      </c>
      <c r="H15" s="13"/>
      <c r="I15" s="13">
        <v>115071</v>
      </c>
      <c r="J15" s="13"/>
      <c r="K15" s="13">
        <v>125991</v>
      </c>
      <c r="L15" s="13"/>
      <c r="M15" s="13"/>
      <c r="N15" s="14">
        <v>99587</v>
      </c>
      <c r="O15" s="15">
        <v>386342</v>
      </c>
      <c r="P15" s="4"/>
    </row>
    <row r="16" spans="1:16">
      <c r="A16" s="12" t="s">
        <v>31</v>
      </c>
      <c r="B16" s="13">
        <v>579513</v>
      </c>
      <c r="C16" s="13"/>
      <c r="D16" s="13"/>
      <c r="E16" s="13">
        <v>579513</v>
      </c>
      <c r="F16" s="13"/>
      <c r="G16" s="13"/>
      <c r="H16" s="13"/>
      <c r="I16" s="13"/>
      <c r="J16" s="13"/>
      <c r="K16" s="13"/>
      <c r="L16" s="13"/>
      <c r="M16" s="13"/>
      <c r="N16" s="14"/>
      <c r="O16" s="15">
        <v>579513</v>
      </c>
      <c r="P16" s="4"/>
    </row>
    <row r="17" spans="1:16">
      <c r="A17" s="12" t="s">
        <v>32</v>
      </c>
      <c r="B17" s="13">
        <v>579513</v>
      </c>
      <c r="C17" s="13"/>
      <c r="D17" s="13"/>
      <c r="E17" s="13"/>
      <c r="F17" s="13">
        <v>579513</v>
      </c>
      <c r="G17" s="13"/>
      <c r="H17" s="13"/>
      <c r="I17" s="13"/>
      <c r="J17" s="13"/>
      <c r="K17" s="13"/>
      <c r="L17" s="13"/>
      <c r="M17" s="13"/>
      <c r="N17" s="14"/>
      <c r="O17" s="15">
        <v>579513</v>
      </c>
      <c r="P17" s="4"/>
    </row>
    <row r="18" spans="1:16">
      <c r="A18" s="12" t="s">
        <v>33</v>
      </c>
      <c r="B18" s="13">
        <v>386342</v>
      </c>
      <c r="C18" s="13"/>
      <c r="D18" s="13"/>
      <c r="E18" s="13"/>
      <c r="F18" s="13"/>
      <c r="G18" s="13">
        <v>386342</v>
      </c>
      <c r="H18" s="13"/>
      <c r="I18" s="13"/>
      <c r="J18" s="13"/>
      <c r="K18" s="13"/>
      <c r="L18" s="13"/>
      <c r="M18" s="13"/>
      <c r="N18" s="14"/>
      <c r="O18" s="15">
        <v>386342</v>
      </c>
      <c r="P18" s="4"/>
    </row>
    <row r="19" spans="1:16">
      <c r="A19" s="10" t="s">
        <v>35</v>
      </c>
      <c r="B19" s="11">
        <f>SUM(B20)</f>
        <v>21694321</v>
      </c>
      <c r="C19" s="11">
        <f t="shared" ref="C19:O19" si="2">SUM(C20)</f>
        <v>0</v>
      </c>
      <c r="D19" s="11">
        <f t="shared" si="2"/>
        <v>0</v>
      </c>
      <c r="E19" s="11">
        <f t="shared" si="2"/>
        <v>0</v>
      </c>
      <c r="F19" s="11">
        <f t="shared" si="2"/>
        <v>0</v>
      </c>
      <c r="G19" s="11">
        <f t="shared" si="2"/>
        <v>3043184</v>
      </c>
      <c r="H19" s="11">
        <f t="shared" si="2"/>
        <v>0</v>
      </c>
      <c r="I19" s="11">
        <f t="shared" si="2"/>
        <v>7671364</v>
      </c>
      <c r="J19" s="11">
        <f t="shared" si="2"/>
        <v>0</v>
      </c>
      <c r="K19" s="11">
        <f t="shared" si="2"/>
        <v>8399400</v>
      </c>
      <c r="L19" s="11">
        <f t="shared" si="2"/>
        <v>0</v>
      </c>
      <c r="M19" s="11">
        <f t="shared" si="2"/>
        <v>0</v>
      </c>
      <c r="N19" s="11">
        <f t="shared" si="2"/>
        <v>2675537</v>
      </c>
      <c r="O19" s="11">
        <f t="shared" si="2"/>
        <v>21789485</v>
      </c>
      <c r="P19" s="4"/>
    </row>
    <row r="20" spans="1:16">
      <c r="A20" s="16" t="s">
        <v>23</v>
      </c>
      <c r="B20" s="17">
        <v>21694321</v>
      </c>
      <c r="C20" s="17"/>
      <c r="D20" s="17"/>
      <c r="E20" s="17"/>
      <c r="F20" s="17"/>
      <c r="G20" s="17">
        <v>3043184</v>
      </c>
      <c r="H20" s="17"/>
      <c r="I20" s="17">
        <v>7671364</v>
      </c>
      <c r="J20" s="17"/>
      <c r="K20" s="17">
        <v>8399400</v>
      </c>
      <c r="L20" s="17"/>
      <c r="M20" s="17"/>
      <c r="N20" s="18">
        <v>2675537</v>
      </c>
      <c r="O20" s="19">
        <v>21789485</v>
      </c>
      <c r="P20" s="4"/>
    </row>
    <row r="21" spans="1:16" ht="15.75" thickBot="1">
      <c r="A21" s="20" t="s">
        <v>24</v>
      </c>
      <c r="B21" s="21">
        <f>SUM(B13-B19)</f>
        <v>-1836548</v>
      </c>
      <c r="C21" s="21">
        <f t="shared" ref="C21:O21" si="3">SUM(C13-C19)</f>
        <v>0</v>
      </c>
      <c r="D21" s="21">
        <f t="shared" si="3"/>
        <v>0</v>
      </c>
      <c r="E21" s="21">
        <f t="shared" si="3"/>
        <v>579513</v>
      </c>
      <c r="F21" s="21">
        <f t="shared" si="3"/>
        <v>579513</v>
      </c>
      <c r="G21" s="21">
        <f t="shared" si="3"/>
        <v>1812591</v>
      </c>
      <c r="H21" s="21">
        <f t="shared" si="3"/>
        <v>-2249239</v>
      </c>
      <c r="I21" s="21">
        <f t="shared" si="3"/>
        <v>-7556293</v>
      </c>
      <c r="J21" s="21">
        <f t="shared" si="3"/>
        <v>0</v>
      </c>
      <c r="K21" s="21">
        <f t="shared" si="3"/>
        <v>-8273409</v>
      </c>
      <c r="L21" s="21">
        <f t="shared" si="3"/>
        <v>6948164</v>
      </c>
      <c r="M21" s="21">
        <f t="shared" si="3"/>
        <v>0</v>
      </c>
      <c r="N21" s="21">
        <f t="shared" si="3"/>
        <v>2539123</v>
      </c>
      <c r="O21" s="21">
        <f t="shared" si="3"/>
        <v>-5620037</v>
      </c>
      <c r="P21" s="4"/>
    </row>
    <row r="22" spans="1:16" ht="15.75" thickBot="1">
      <c r="A22" s="41" t="s">
        <v>36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"/>
    </row>
    <row r="23" spans="1:16" ht="15.75" thickBot="1">
      <c r="A23" s="32" t="s">
        <v>3</v>
      </c>
      <c r="B23" s="33" t="s">
        <v>4</v>
      </c>
      <c r="C23" s="33" t="s">
        <v>5</v>
      </c>
      <c r="D23" s="33" t="s">
        <v>6</v>
      </c>
      <c r="E23" s="33" t="s">
        <v>7</v>
      </c>
      <c r="F23" s="33" t="s">
        <v>8</v>
      </c>
      <c r="G23" s="33" t="s">
        <v>9</v>
      </c>
      <c r="H23" s="33" t="s">
        <v>10</v>
      </c>
      <c r="I23" s="33" t="s">
        <v>11</v>
      </c>
      <c r="J23" s="33" t="s">
        <v>12</v>
      </c>
      <c r="K23" s="33" t="s">
        <v>13</v>
      </c>
      <c r="L23" s="33" t="s">
        <v>14</v>
      </c>
      <c r="M23" s="33" t="s">
        <v>15</v>
      </c>
      <c r="N23" s="37" t="s">
        <v>16</v>
      </c>
      <c r="O23" s="38" t="s">
        <v>27</v>
      </c>
      <c r="P23" s="4"/>
    </row>
    <row r="24" spans="1:16">
      <c r="A24" s="51" t="s">
        <v>17</v>
      </c>
      <c r="B24" s="52"/>
      <c r="C24" s="52"/>
      <c r="D24" s="52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39"/>
      <c r="P24" s="4"/>
    </row>
    <row r="25" spans="1:16">
      <c r="A25" s="54" t="s">
        <v>37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/>
      <c r="P25" s="4"/>
    </row>
    <row r="26" spans="1:16">
      <c r="A26" s="57" t="s">
        <v>18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9"/>
      <c r="P26" s="4"/>
    </row>
    <row r="27" spans="1:16">
      <c r="A27" s="34" t="s">
        <v>19</v>
      </c>
      <c r="B27" s="35">
        <f>SUM(B28)</f>
        <v>3490869</v>
      </c>
      <c r="C27" s="35">
        <f t="shared" ref="C27:O27" si="4">SUM(C28)</f>
        <v>0</v>
      </c>
      <c r="D27" s="35">
        <f t="shared" si="4"/>
        <v>0</v>
      </c>
      <c r="E27" s="35">
        <f t="shared" si="4"/>
        <v>0</v>
      </c>
      <c r="F27" s="35">
        <f t="shared" si="4"/>
        <v>0</v>
      </c>
      <c r="G27" s="35">
        <f t="shared" si="4"/>
        <v>0</v>
      </c>
      <c r="H27" s="35">
        <f t="shared" si="4"/>
        <v>0</v>
      </c>
      <c r="I27" s="35">
        <f t="shared" si="4"/>
        <v>0</v>
      </c>
      <c r="J27" s="35">
        <f t="shared" si="4"/>
        <v>5654</v>
      </c>
      <c r="K27" s="35">
        <f t="shared" si="4"/>
        <v>900352</v>
      </c>
      <c r="L27" s="35">
        <f t="shared" si="4"/>
        <v>25000</v>
      </c>
      <c r="M27" s="35">
        <f t="shared" si="4"/>
        <v>0</v>
      </c>
      <c r="N27" s="35">
        <f t="shared" si="4"/>
        <v>4211113</v>
      </c>
      <c r="O27" s="35">
        <f t="shared" si="4"/>
        <v>5142119</v>
      </c>
      <c r="P27" s="4"/>
    </row>
    <row r="28" spans="1:16">
      <c r="A28" s="34" t="s">
        <v>21</v>
      </c>
      <c r="B28" s="35">
        <f>SUM(B29:B30)</f>
        <v>3490869</v>
      </c>
      <c r="C28" s="35">
        <f t="shared" ref="C28:N28" si="5">SUM(C29:C30)</f>
        <v>0</v>
      </c>
      <c r="D28" s="35">
        <f t="shared" si="5"/>
        <v>0</v>
      </c>
      <c r="E28" s="35">
        <f t="shared" si="5"/>
        <v>0</v>
      </c>
      <c r="F28" s="35">
        <f t="shared" si="5"/>
        <v>0</v>
      </c>
      <c r="G28" s="35">
        <f t="shared" si="5"/>
        <v>0</v>
      </c>
      <c r="H28" s="35">
        <f t="shared" si="5"/>
        <v>0</v>
      </c>
      <c r="I28" s="35">
        <f t="shared" si="5"/>
        <v>0</v>
      </c>
      <c r="J28" s="35">
        <f t="shared" si="5"/>
        <v>5654</v>
      </c>
      <c r="K28" s="35">
        <f t="shared" si="5"/>
        <v>900352</v>
      </c>
      <c r="L28" s="35">
        <f t="shared" si="5"/>
        <v>25000</v>
      </c>
      <c r="M28" s="35">
        <f t="shared" si="5"/>
        <v>0</v>
      </c>
      <c r="N28" s="35">
        <f t="shared" si="5"/>
        <v>4211113</v>
      </c>
      <c r="O28" s="35">
        <f>SUM(O29:O30)</f>
        <v>5142119</v>
      </c>
      <c r="P28" s="4"/>
    </row>
    <row r="29" spans="1:16">
      <c r="A29" s="24" t="s">
        <v>20</v>
      </c>
      <c r="B29" s="25">
        <v>3465869</v>
      </c>
      <c r="C29" s="25"/>
      <c r="D29" s="25"/>
      <c r="E29" s="25"/>
      <c r="F29" s="25"/>
      <c r="G29" s="25"/>
      <c r="H29" s="25"/>
      <c r="I29" s="25"/>
      <c r="J29" s="25">
        <v>5654</v>
      </c>
      <c r="K29" s="25">
        <v>900352</v>
      </c>
      <c r="L29" s="25"/>
      <c r="M29" s="25"/>
      <c r="N29" s="26">
        <v>4211113</v>
      </c>
      <c r="O29" s="27">
        <f>SUM(C29:N29)</f>
        <v>5117119</v>
      </c>
      <c r="P29" s="4" t="s">
        <v>34</v>
      </c>
    </row>
    <row r="30" spans="1:16" s="4" customFormat="1">
      <c r="A30" s="24" t="s">
        <v>40</v>
      </c>
      <c r="B30" s="25">
        <v>25000</v>
      </c>
      <c r="C30" s="25"/>
      <c r="D30" s="25"/>
      <c r="E30" s="25"/>
      <c r="F30" s="25"/>
      <c r="G30" s="25"/>
      <c r="H30" s="25"/>
      <c r="I30" s="25"/>
      <c r="J30" s="25"/>
      <c r="K30" s="25"/>
      <c r="L30" s="25">
        <v>25000</v>
      </c>
      <c r="M30" s="25"/>
      <c r="N30" s="26"/>
      <c r="O30" s="27">
        <f>SUM(C30:N30)</f>
        <v>25000</v>
      </c>
    </row>
    <row r="31" spans="1:16">
      <c r="A31" s="34" t="s">
        <v>22</v>
      </c>
      <c r="B31" s="35">
        <f>SUM(B32)</f>
        <v>7029490</v>
      </c>
      <c r="C31" s="35">
        <f t="shared" ref="C31:O31" si="6">SUM(C32)</f>
        <v>0</v>
      </c>
      <c r="D31" s="35">
        <f t="shared" si="6"/>
        <v>6642</v>
      </c>
      <c r="E31" s="35">
        <f t="shared" si="6"/>
        <v>0</v>
      </c>
      <c r="F31" s="35">
        <f t="shared" si="6"/>
        <v>8182</v>
      </c>
      <c r="G31" s="35">
        <f t="shared" si="6"/>
        <v>0</v>
      </c>
      <c r="H31" s="35">
        <f t="shared" si="6"/>
        <v>0</v>
      </c>
      <c r="I31" s="35">
        <f t="shared" si="6"/>
        <v>67438</v>
      </c>
      <c r="J31" s="35">
        <f t="shared" si="6"/>
        <v>0</v>
      </c>
      <c r="K31" s="35">
        <f t="shared" si="6"/>
        <v>1885000</v>
      </c>
      <c r="L31" s="35">
        <f t="shared" si="6"/>
        <v>221132</v>
      </c>
      <c r="M31" s="35">
        <f t="shared" si="6"/>
        <v>0</v>
      </c>
      <c r="N31" s="35">
        <f t="shared" si="6"/>
        <v>4841096</v>
      </c>
      <c r="O31" s="35">
        <f t="shared" si="6"/>
        <v>7029490</v>
      </c>
      <c r="P31" s="4"/>
    </row>
    <row r="32" spans="1:16">
      <c r="A32" s="28" t="s">
        <v>23</v>
      </c>
      <c r="B32" s="29">
        <v>7029490</v>
      </c>
      <c r="C32" s="29"/>
      <c r="D32" s="29">
        <v>6642</v>
      </c>
      <c r="E32" s="29"/>
      <c r="F32" s="29">
        <v>8182</v>
      </c>
      <c r="G32" s="29"/>
      <c r="H32" s="29"/>
      <c r="I32" s="29">
        <v>67438</v>
      </c>
      <c r="J32" s="29"/>
      <c r="K32" s="29">
        <v>1885000</v>
      </c>
      <c r="L32" s="29">
        <v>221132</v>
      </c>
      <c r="M32" s="29"/>
      <c r="N32" s="30">
        <v>4841096</v>
      </c>
      <c r="O32" s="31">
        <f>SUM(C32:N32)</f>
        <v>7029490</v>
      </c>
      <c r="P32" s="4"/>
    </row>
    <row r="33" spans="1:16" ht="15.75" thickBot="1">
      <c r="A33" s="40" t="s">
        <v>24</v>
      </c>
      <c r="B33" s="36">
        <f>SUM(B27-B31)</f>
        <v>-3538621</v>
      </c>
      <c r="C33" s="36">
        <f t="shared" ref="C33:O33" si="7">SUM(C27-C31)</f>
        <v>0</v>
      </c>
      <c r="D33" s="36">
        <f t="shared" si="7"/>
        <v>-6642</v>
      </c>
      <c r="E33" s="36">
        <f t="shared" si="7"/>
        <v>0</v>
      </c>
      <c r="F33" s="36">
        <f t="shared" si="7"/>
        <v>-8182</v>
      </c>
      <c r="G33" s="36">
        <f t="shared" si="7"/>
        <v>0</v>
      </c>
      <c r="H33" s="36">
        <f t="shared" si="7"/>
        <v>0</v>
      </c>
      <c r="I33" s="36">
        <f t="shared" si="7"/>
        <v>-67438</v>
      </c>
      <c r="J33" s="36">
        <f t="shared" si="7"/>
        <v>5654</v>
      </c>
      <c r="K33" s="36">
        <f t="shared" si="7"/>
        <v>-984648</v>
      </c>
      <c r="L33" s="36">
        <f t="shared" si="7"/>
        <v>-196132</v>
      </c>
      <c r="M33" s="36">
        <f t="shared" si="7"/>
        <v>0</v>
      </c>
      <c r="N33" s="36">
        <f t="shared" si="7"/>
        <v>-629983</v>
      </c>
      <c r="O33" s="36">
        <f t="shared" si="7"/>
        <v>-1887371</v>
      </c>
      <c r="P33" s="23"/>
    </row>
    <row r="34" spans="1:16" ht="15.75" thickBot="1">
      <c r="A34" s="43" t="s">
        <v>41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5.75" thickBot="1">
      <c r="A35" s="5" t="s">
        <v>3</v>
      </c>
      <c r="B35" s="6" t="s">
        <v>4</v>
      </c>
      <c r="C35" s="6" t="s">
        <v>5</v>
      </c>
      <c r="D35" s="6" t="s">
        <v>6</v>
      </c>
      <c r="E35" s="6" t="s">
        <v>7</v>
      </c>
      <c r="F35" s="6" t="s">
        <v>8</v>
      </c>
      <c r="G35" s="6" t="s">
        <v>9</v>
      </c>
      <c r="H35" s="6" t="s">
        <v>10</v>
      </c>
      <c r="I35" s="6" t="s">
        <v>11</v>
      </c>
      <c r="J35" s="6" t="s">
        <v>12</v>
      </c>
      <c r="K35" s="6" t="s">
        <v>13</v>
      </c>
      <c r="L35" s="6" t="s">
        <v>14</v>
      </c>
      <c r="M35" s="6" t="s">
        <v>15</v>
      </c>
      <c r="N35" s="7" t="s">
        <v>16</v>
      </c>
      <c r="O35" s="8" t="s">
        <v>27</v>
      </c>
      <c r="P35" s="4"/>
    </row>
    <row r="36" spans="1:16">
      <c r="A36" s="63" t="s">
        <v>17</v>
      </c>
      <c r="B36" s="64"/>
      <c r="C36" s="64"/>
      <c r="D36" s="64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9"/>
      <c r="P36" s="4"/>
    </row>
    <row r="37" spans="1:16" ht="23.25" customHeight="1">
      <c r="A37" s="45" t="s">
        <v>38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7"/>
      <c r="P37" s="4"/>
    </row>
    <row r="38" spans="1:16">
      <c r="A38" s="48" t="s">
        <v>18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50"/>
      <c r="P38" s="4"/>
    </row>
    <row r="39" spans="1:16">
      <c r="A39" s="10" t="s">
        <v>19</v>
      </c>
      <c r="B39" s="11">
        <f>SUM(B40)</f>
        <v>4148255</v>
      </c>
      <c r="C39" s="11">
        <f t="shared" ref="C39:O39" si="8">SUM(C40)</f>
        <v>0</v>
      </c>
      <c r="D39" s="11">
        <f t="shared" si="8"/>
        <v>0</v>
      </c>
      <c r="E39" s="11">
        <f t="shared" si="8"/>
        <v>0</v>
      </c>
      <c r="F39" s="11">
        <f t="shared" si="8"/>
        <v>0</v>
      </c>
      <c r="G39" s="11">
        <f t="shared" si="8"/>
        <v>848964</v>
      </c>
      <c r="H39" s="11">
        <f t="shared" si="8"/>
        <v>0</v>
      </c>
      <c r="I39" s="11">
        <f t="shared" si="8"/>
        <v>0</v>
      </c>
      <c r="J39" s="11">
        <f t="shared" si="8"/>
        <v>0</v>
      </c>
      <c r="K39" s="11">
        <f t="shared" si="8"/>
        <v>1343244</v>
      </c>
      <c r="L39" s="11">
        <f t="shared" si="8"/>
        <v>0</v>
      </c>
      <c r="M39" s="11">
        <f t="shared" si="8"/>
        <v>1117382</v>
      </c>
      <c r="N39" s="11">
        <f t="shared" si="8"/>
        <v>0</v>
      </c>
      <c r="O39" s="11">
        <f t="shared" si="8"/>
        <v>3309590</v>
      </c>
      <c r="P39" s="4"/>
    </row>
    <row r="40" spans="1:16">
      <c r="A40" s="10" t="s">
        <v>21</v>
      </c>
      <c r="B40" s="11">
        <f>SUM(B41)</f>
        <v>4148255</v>
      </c>
      <c r="C40" s="11">
        <f t="shared" ref="C40:O40" si="9">SUM(C41)</f>
        <v>0</v>
      </c>
      <c r="D40" s="11">
        <f t="shared" si="9"/>
        <v>0</v>
      </c>
      <c r="E40" s="11">
        <f t="shared" si="9"/>
        <v>0</v>
      </c>
      <c r="F40" s="11">
        <f t="shared" si="9"/>
        <v>0</v>
      </c>
      <c r="G40" s="11">
        <f t="shared" si="9"/>
        <v>848964</v>
      </c>
      <c r="H40" s="11">
        <f t="shared" si="9"/>
        <v>0</v>
      </c>
      <c r="I40" s="11">
        <f t="shared" si="9"/>
        <v>0</v>
      </c>
      <c r="J40" s="11">
        <f t="shared" si="9"/>
        <v>0</v>
      </c>
      <c r="K40" s="11">
        <f t="shared" si="9"/>
        <v>1343244</v>
      </c>
      <c r="L40" s="11">
        <f t="shared" si="9"/>
        <v>0</v>
      </c>
      <c r="M40" s="11">
        <f t="shared" si="9"/>
        <v>1117382</v>
      </c>
      <c r="N40" s="11">
        <f t="shared" si="9"/>
        <v>0</v>
      </c>
      <c r="O40" s="11">
        <f t="shared" si="9"/>
        <v>3309590</v>
      </c>
      <c r="P40" s="4"/>
    </row>
    <row r="41" spans="1:16">
      <c r="A41" s="12" t="s">
        <v>20</v>
      </c>
      <c r="B41" s="13">
        <v>4148255</v>
      </c>
      <c r="C41" s="13"/>
      <c r="D41" s="13"/>
      <c r="E41" s="13"/>
      <c r="F41" s="13"/>
      <c r="G41" s="13">
        <v>848964</v>
      </c>
      <c r="H41" s="13"/>
      <c r="I41" s="13"/>
      <c r="J41" s="13"/>
      <c r="K41" s="13">
        <v>1343244</v>
      </c>
      <c r="L41" s="13"/>
      <c r="M41" s="13">
        <v>1117382</v>
      </c>
      <c r="N41" s="14"/>
      <c r="O41" s="15">
        <v>3309590</v>
      </c>
      <c r="P41" s="4" t="s">
        <v>34</v>
      </c>
    </row>
    <row r="42" spans="1:16">
      <c r="A42" s="10" t="s">
        <v>22</v>
      </c>
      <c r="B42" s="11">
        <f>SUM(B43)</f>
        <v>6336756</v>
      </c>
      <c r="C42" s="11">
        <f t="shared" ref="C42:O42" si="10">SUM(C43)</f>
        <v>0</v>
      </c>
      <c r="D42" s="11">
        <f t="shared" si="10"/>
        <v>0</v>
      </c>
      <c r="E42" s="11">
        <f t="shared" si="10"/>
        <v>0</v>
      </c>
      <c r="F42" s="11">
        <f t="shared" si="10"/>
        <v>1228500</v>
      </c>
      <c r="G42" s="11">
        <f t="shared" si="10"/>
        <v>0</v>
      </c>
      <c r="H42" s="11">
        <f t="shared" si="10"/>
        <v>0</v>
      </c>
      <c r="I42" s="11">
        <f t="shared" si="10"/>
        <v>1943752</v>
      </c>
      <c r="J42" s="11">
        <f t="shared" si="10"/>
        <v>0</v>
      </c>
      <c r="K42" s="11">
        <f t="shared" si="10"/>
        <v>0</v>
      </c>
      <c r="L42" s="11">
        <f t="shared" si="10"/>
        <v>0</v>
      </c>
      <c r="M42" s="11">
        <f t="shared" si="10"/>
        <v>2792904</v>
      </c>
      <c r="N42" s="11">
        <f t="shared" si="10"/>
        <v>371599</v>
      </c>
      <c r="O42" s="11">
        <f t="shared" si="10"/>
        <v>6336756</v>
      </c>
      <c r="P42" s="4"/>
    </row>
    <row r="43" spans="1:16">
      <c r="A43" s="16" t="s">
        <v>23</v>
      </c>
      <c r="B43" s="17">
        <v>6336756</v>
      </c>
      <c r="C43" s="17"/>
      <c r="D43" s="17"/>
      <c r="E43" s="17"/>
      <c r="F43" s="17">
        <v>1228500</v>
      </c>
      <c r="G43" s="17"/>
      <c r="H43" s="17"/>
      <c r="I43" s="17">
        <v>1943752</v>
      </c>
      <c r="J43" s="17"/>
      <c r="K43" s="17"/>
      <c r="L43" s="17"/>
      <c r="M43" s="17">
        <v>2792904</v>
      </c>
      <c r="N43" s="18">
        <v>371599</v>
      </c>
      <c r="O43" s="19">
        <v>6336756</v>
      </c>
      <c r="P43" s="4"/>
    </row>
    <row r="44" spans="1:16" ht="15.75" thickBot="1">
      <c r="A44" s="20" t="s">
        <v>24</v>
      </c>
      <c r="B44" s="21">
        <f>SUM(B39-B42)</f>
        <v>-2188501</v>
      </c>
      <c r="C44" s="21">
        <f t="shared" ref="C44:O44" si="11">SUM(C39-C42)</f>
        <v>0</v>
      </c>
      <c r="D44" s="21">
        <f t="shared" si="11"/>
        <v>0</v>
      </c>
      <c r="E44" s="21">
        <f t="shared" si="11"/>
        <v>0</v>
      </c>
      <c r="F44" s="21">
        <f t="shared" si="11"/>
        <v>-1228500</v>
      </c>
      <c r="G44" s="21">
        <f t="shared" si="11"/>
        <v>848964</v>
      </c>
      <c r="H44" s="21">
        <f t="shared" si="11"/>
        <v>0</v>
      </c>
      <c r="I44" s="21">
        <f t="shared" si="11"/>
        <v>-1943752</v>
      </c>
      <c r="J44" s="21">
        <f t="shared" si="11"/>
        <v>0</v>
      </c>
      <c r="K44" s="21">
        <f t="shared" si="11"/>
        <v>1343244</v>
      </c>
      <c r="L44" s="21">
        <f t="shared" si="11"/>
        <v>0</v>
      </c>
      <c r="M44" s="21">
        <f t="shared" si="11"/>
        <v>-1675522</v>
      </c>
      <c r="N44" s="21">
        <f t="shared" si="11"/>
        <v>-371599</v>
      </c>
      <c r="O44" s="21">
        <f t="shared" si="11"/>
        <v>-3027166</v>
      </c>
      <c r="P44" s="4"/>
    </row>
    <row r="45" spans="1:16" ht="15.75" thickBot="1">
      <c r="A45" s="43" t="s">
        <v>39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4"/>
    </row>
    <row r="46" spans="1:16" ht="15.75" thickBot="1">
      <c r="A46" s="5" t="s">
        <v>3</v>
      </c>
      <c r="B46" s="6" t="s">
        <v>4</v>
      </c>
      <c r="C46" s="6" t="s">
        <v>5</v>
      </c>
      <c r="D46" s="6" t="s">
        <v>6</v>
      </c>
      <c r="E46" s="6" t="s">
        <v>7</v>
      </c>
      <c r="F46" s="6" t="s">
        <v>8</v>
      </c>
      <c r="G46" s="6" t="s">
        <v>9</v>
      </c>
      <c r="H46" s="6" t="s">
        <v>10</v>
      </c>
      <c r="I46" s="6" t="s">
        <v>11</v>
      </c>
      <c r="J46" s="6" t="s">
        <v>12</v>
      </c>
      <c r="K46" s="6" t="s">
        <v>13</v>
      </c>
      <c r="L46" s="6" t="s">
        <v>14</v>
      </c>
      <c r="M46" s="6" t="s">
        <v>15</v>
      </c>
      <c r="N46" s="7" t="s">
        <v>16</v>
      </c>
      <c r="O46" s="8" t="s">
        <v>27</v>
      </c>
      <c r="P46" s="4"/>
    </row>
    <row r="47" spans="1:16">
      <c r="A47" s="63" t="s">
        <v>17</v>
      </c>
      <c r="B47" s="64"/>
      <c r="C47" s="64"/>
      <c r="D47" s="64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9"/>
      <c r="P47" s="4"/>
    </row>
    <row r="48" spans="1:16">
      <c r="A48" s="60" t="s">
        <v>42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/>
      <c r="P48" s="4"/>
    </row>
    <row r="49" spans="1:16">
      <c r="A49" s="48" t="s">
        <v>18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P49" s="4"/>
    </row>
    <row r="50" spans="1:16">
      <c r="A50" s="10" t="s">
        <v>19</v>
      </c>
      <c r="B50" s="11">
        <f>SUM(B51)</f>
        <v>151019</v>
      </c>
      <c r="C50" s="11">
        <f t="shared" ref="C50:O50" si="12">SUM(C51)</f>
        <v>0</v>
      </c>
      <c r="D50" s="11">
        <f t="shared" si="12"/>
        <v>5508</v>
      </c>
      <c r="E50" s="11">
        <f t="shared" si="12"/>
        <v>0</v>
      </c>
      <c r="F50" s="11">
        <f t="shared" si="12"/>
        <v>0</v>
      </c>
      <c r="G50" s="11">
        <f t="shared" si="12"/>
        <v>0</v>
      </c>
      <c r="H50" s="11">
        <f t="shared" si="12"/>
        <v>0</v>
      </c>
      <c r="I50" s="11">
        <f t="shared" si="12"/>
        <v>0</v>
      </c>
      <c r="J50" s="11">
        <f t="shared" si="12"/>
        <v>0</v>
      </c>
      <c r="K50" s="11">
        <f t="shared" si="12"/>
        <v>0</v>
      </c>
      <c r="L50" s="11">
        <f t="shared" si="12"/>
        <v>0</v>
      </c>
      <c r="M50" s="11">
        <f t="shared" si="12"/>
        <v>0</v>
      </c>
      <c r="N50" s="11">
        <f t="shared" si="12"/>
        <v>0</v>
      </c>
      <c r="O50" s="11">
        <f t="shared" si="12"/>
        <v>5508</v>
      </c>
      <c r="P50" s="4"/>
    </row>
    <row r="51" spans="1:16">
      <c r="A51" s="10" t="s">
        <v>21</v>
      </c>
      <c r="B51" s="11">
        <f t="shared" ref="B51:N51" si="13">SUM(B52:B52)</f>
        <v>151019</v>
      </c>
      <c r="C51" s="11">
        <f t="shared" si="13"/>
        <v>0</v>
      </c>
      <c r="D51" s="11">
        <f t="shared" si="13"/>
        <v>5508</v>
      </c>
      <c r="E51" s="11">
        <f t="shared" si="13"/>
        <v>0</v>
      </c>
      <c r="F51" s="11">
        <f t="shared" si="13"/>
        <v>0</v>
      </c>
      <c r="G51" s="11">
        <f t="shared" si="13"/>
        <v>0</v>
      </c>
      <c r="H51" s="11">
        <f t="shared" si="13"/>
        <v>0</v>
      </c>
      <c r="I51" s="11">
        <f t="shared" si="13"/>
        <v>0</v>
      </c>
      <c r="J51" s="11">
        <f t="shared" si="13"/>
        <v>0</v>
      </c>
      <c r="K51" s="11">
        <f t="shared" si="13"/>
        <v>0</v>
      </c>
      <c r="L51" s="11">
        <f t="shared" si="13"/>
        <v>0</v>
      </c>
      <c r="M51" s="11">
        <f t="shared" si="13"/>
        <v>0</v>
      </c>
      <c r="N51" s="11">
        <f t="shared" si="13"/>
        <v>0</v>
      </c>
      <c r="O51" s="66">
        <f t="shared" ref="O51:O55" si="14">SUM(C51:N51)</f>
        <v>5508</v>
      </c>
      <c r="P51" s="4" t="s">
        <v>34</v>
      </c>
    </row>
    <row r="52" spans="1:16">
      <c r="A52" s="12" t="s">
        <v>20</v>
      </c>
      <c r="B52" s="13">
        <v>151019</v>
      </c>
      <c r="C52" s="13"/>
      <c r="D52" s="13">
        <v>5508</v>
      </c>
      <c r="E52" s="13"/>
      <c r="F52" s="13"/>
      <c r="G52" s="13"/>
      <c r="H52" s="13"/>
      <c r="I52" s="13"/>
      <c r="J52" s="13"/>
      <c r="K52" s="13"/>
      <c r="L52" s="13"/>
      <c r="M52" s="13"/>
      <c r="N52" s="14"/>
      <c r="O52" s="15">
        <f t="shared" si="14"/>
        <v>5508</v>
      </c>
      <c r="P52" s="4"/>
    </row>
    <row r="53" spans="1:16">
      <c r="A53" s="10" t="s">
        <v>22</v>
      </c>
      <c r="B53" s="11">
        <f>SUM(B54:B54)</f>
        <v>200000</v>
      </c>
      <c r="C53" s="11">
        <f>SUM(C54:C54)</f>
        <v>0</v>
      </c>
      <c r="D53" s="11">
        <f>SUM(D54:D54)</f>
        <v>0</v>
      </c>
      <c r="E53" s="11">
        <f>SUM(E54:E54)</f>
        <v>0</v>
      </c>
      <c r="F53" s="11">
        <f>SUM(F54:F54)</f>
        <v>0</v>
      </c>
      <c r="G53" s="11">
        <f>SUM(G54:G54)</f>
        <v>0</v>
      </c>
      <c r="H53" s="11">
        <f>SUM(H54:H54)</f>
        <v>0</v>
      </c>
      <c r="I53" s="11">
        <f>SUM(I54:I54)</f>
        <v>0</v>
      </c>
      <c r="J53" s="11">
        <f>SUM(J54:J54)</f>
        <v>196544</v>
      </c>
      <c r="K53" s="11">
        <f>SUM(K54:K54)</f>
        <v>0</v>
      </c>
      <c r="L53" s="11">
        <f>SUM(L54:L54)</f>
        <v>0</v>
      </c>
      <c r="M53" s="11">
        <f>SUM(M54:M54)</f>
        <v>0</v>
      </c>
      <c r="N53" s="11">
        <f>SUM(N54:N54)</f>
        <v>0</v>
      </c>
      <c r="O53" s="67">
        <f t="shared" si="14"/>
        <v>196544</v>
      </c>
      <c r="P53" s="4"/>
    </row>
    <row r="54" spans="1:16">
      <c r="A54" s="16" t="s">
        <v>23</v>
      </c>
      <c r="B54" s="17">
        <v>200000</v>
      </c>
      <c r="C54" s="17"/>
      <c r="D54" s="17"/>
      <c r="E54" s="17"/>
      <c r="F54" s="17"/>
      <c r="G54" s="17"/>
      <c r="H54" s="17"/>
      <c r="I54" s="17"/>
      <c r="J54" s="17">
        <v>196544</v>
      </c>
      <c r="K54" s="17"/>
      <c r="L54" s="17"/>
      <c r="M54" s="17"/>
      <c r="N54" s="18"/>
      <c r="O54" s="19">
        <f t="shared" si="14"/>
        <v>196544</v>
      </c>
      <c r="P54" s="4"/>
    </row>
    <row r="55" spans="1:16" ht="15.75" thickBot="1">
      <c r="A55" s="20" t="s">
        <v>24</v>
      </c>
      <c r="B55" s="21">
        <f>SUM(B50-B53)</f>
        <v>-48981</v>
      </c>
      <c r="C55" s="21">
        <f>SUM(C50-C53)</f>
        <v>0</v>
      </c>
      <c r="D55" s="21">
        <f>SUM(D50-D53)</f>
        <v>5508</v>
      </c>
      <c r="E55" s="21">
        <f>SUM(E50-E53)</f>
        <v>0</v>
      </c>
      <c r="F55" s="21">
        <f>SUM(F50-F53)</f>
        <v>0</v>
      </c>
      <c r="G55" s="21">
        <f>SUM(G50-G53)</f>
        <v>0</v>
      </c>
      <c r="H55" s="21">
        <f>SUM(H50-H53)</f>
        <v>0</v>
      </c>
      <c r="I55" s="21">
        <f>SUM(I50-I53)</f>
        <v>0</v>
      </c>
      <c r="J55" s="21">
        <f>SUM(J50-J53)</f>
        <v>-196544</v>
      </c>
      <c r="K55" s="21">
        <f>SUM(K50-K53)</f>
        <v>0</v>
      </c>
      <c r="L55" s="21">
        <f>SUM(L50-L53)</f>
        <v>0</v>
      </c>
      <c r="M55" s="21">
        <f>SUM(M50-M53)</f>
        <v>0</v>
      </c>
      <c r="N55" s="21">
        <f>SUM(N50-N53)</f>
        <v>0</v>
      </c>
      <c r="O55" s="68">
        <f t="shared" si="14"/>
        <v>-191036</v>
      </c>
      <c r="P55" s="4"/>
    </row>
    <row r="56" spans="1:16">
      <c r="A56" s="41" t="s">
        <v>43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"/>
    </row>
  </sheetData>
  <mergeCells count="13">
    <mergeCell ref="A47:N47"/>
    <mergeCell ref="A48:O48"/>
    <mergeCell ref="A49:O49"/>
    <mergeCell ref="A10:O10"/>
    <mergeCell ref="A11:O11"/>
    <mergeCell ref="A9:N9"/>
    <mergeCell ref="A26:O26"/>
    <mergeCell ref="A36:N36"/>
    <mergeCell ref="A37:O37"/>
    <mergeCell ref="A38:O38"/>
    <mergeCell ref="A24:N24"/>
    <mergeCell ref="A25:O25"/>
    <mergeCell ref="A6:O6"/>
  </mergeCells>
  <pageMargins left="0.7" right="0.7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Bruzik</dc:creator>
  <cp:lastModifiedBy>Joanna Bruzik</cp:lastModifiedBy>
  <cp:lastPrinted>2018-07-10T06:18:51Z</cp:lastPrinted>
  <dcterms:created xsi:type="dcterms:W3CDTF">2018-05-15T06:34:07Z</dcterms:created>
  <dcterms:modified xsi:type="dcterms:W3CDTF">2018-07-10T06:19:09Z</dcterms:modified>
</cp:coreProperties>
</file>