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22" i="1" l="1"/>
  <c r="J19" i="1"/>
  <c r="J15" i="1"/>
  <c r="C21" i="1"/>
  <c r="C20" i="1"/>
  <c r="I27" i="1"/>
  <c r="I25" i="1"/>
  <c r="C14" i="1"/>
  <c r="C33" i="1"/>
  <c r="C29" i="1"/>
  <c r="I24" i="1"/>
  <c r="C18" i="1"/>
  <c r="C32" i="1"/>
  <c r="C27" i="1"/>
  <c r="C41" i="1"/>
  <c r="I26" i="1"/>
  <c r="I41" i="1"/>
  <c r="J20" i="1"/>
  <c r="J18" i="1"/>
  <c r="J14" i="1"/>
  <c r="J41" i="1"/>
</calcChain>
</file>

<file path=xl/sharedStrings.xml><?xml version="1.0" encoding="utf-8"?>
<sst xmlns="http://schemas.openxmlformats.org/spreadsheetml/2006/main" count="61" uniqueCount="53">
  <si>
    <t xml:space="preserve">         Dla jednostek sektora finansów publicznych</t>
  </si>
  <si>
    <t>Lp.</t>
  </si>
  <si>
    <t>Podmiot dotowany</t>
  </si>
  <si>
    <t>Celowa</t>
  </si>
  <si>
    <t>Podmiotowa</t>
  </si>
  <si>
    <t>Przedmiotowa</t>
  </si>
  <si>
    <t>Lp</t>
  </si>
  <si>
    <t>Nowe zadanie lub podmiot</t>
  </si>
  <si>
    <t>finansowanie</t>
  </si>
  <si>
    <t>dofinansowanie</t>
  </si>
  <si>
    <t xml:space="preserve">              Celowa</t>
  </si>
  <si>
    <t xml:space="preserve">                           Dla jednostek spoza sektora finansów publicznych</t>
  </si>
  <si>
    <t>Dział 600 rozdział 60014, z tego:</t>
  </si>
  <si>
    <t>Miasto Zduńska Wola</t>
  </si>
  <si>
    <t>Gmina i Miasto Szadek</t>
  </si>
  <si>
    <t>Dział 750 rozdział 75075, z tego:</t>
  </si>
  <si>
    <t>Dział 801 rozdział 80120 z tego:</t>
  </si>
  <si>
    <t>niepubliczne jednostki systemu oświaty</t>
  </si>
  <si>
    <t>Dział 801 rozdział 80130 z tego:</t>
  </si>
  <si>
    <t>Miasto Łódź</t>
  </si>
  <si>
    <t>Powiat Kaliski</t>
  </si>
  <si>
    <t>Powiat Sieradzki</t>
  </si>
  <si>
    <t>Powiat Wieluński</t>
  </si>
  <si>
    <t>Powiat Pabianicki</t>
  </si>
  <si>
    <t>Powiat Opatowski</t>
  </si>
  <si>
    <t>Dział 853 rozdział 85311 z tego:</t>
  </si>
  <si>
    <t>Warsztat Terapii Zajęciowej</t>
  </si>
  <si>
    <t>Dział 921 rozdział 92116, z tego:</t>
  </si>
  <si>
    <t>Dział 926 rozdział 92605 z tego:</t>
  </si>
  <si>
    <t>OGÓŁEM</t>
  </si>
  <si>
    <t>I. Dla jednostek sektora finansów publicznych</t>
  </si>
  <si>
    <t>Planowane dotacje celowe dla jednostek sektora finansów publicznych wynikające z zawartych porozumień dotyczą realizacji następujących zadań:</t>
  </si>
  <si>
    <t xml:space="preserve">Zadania w zakresie kultury fizycznej </t>
  </si>
  <si>
    <t>Powiat Poddębicki</t>
  </si>
  <si>
    <t>Dział 852 rozdział 85204</t>
  </si>
  <si>
    <t>Dział 852 rozdział 85201</t>
  </si>
  <si>
    <t>WYKAZ DOTACJI NA ROK 2014</t>
  </si>
  <si>
    <t>Powiat Sępoleński</t>
  </si>
  <si>
    <t xml:space="preserve">Powiat Kędzierzyn - Koźle </t>
  </si>
  <si>
    <t>Dział 854 rozdział 85406</t>
  </si>
  <si>
    <t>Dział 921 rozdział 92120</t>
  </si>
  <si>
    <t>Rady Powiatu Zduńskowolskiego</t>
  </si>
  <si>
    <t>Załącznik Nr 6</t>
  </si>
  <si>
    <t>do Uchwały Nr XXXIV/105/13</t>
  </si>
  <si>
    <t>z dnia 20 grudnia 2013 r.</t>
  </si>
  <si>
    <t>Dział 921 rozdział 92195 z tego:</t>
  </si>
  <si>
    <t>Zadania z zakresu kultury i ochrony dziedzictwa narodowego</t>
  </si>
  <si>
    <t>Gmina Zduńska Wola</t>
  </si>
  <si>
    <t>Gmina Zapolice</t>
  </si>
  <si>
    <t>Dział 801 rozdział 80195, z tego:</t>
  </si>
  <si>
    <t>Załącznik Nr 3</t>
  </si>
  <si>
    <t>do Uchwały Nr II/22/14</t>
  </si>
  <si>
    <t xml:space="preserve">z dnia 30 grudnia 2014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</si>
</sst>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0" xfId="0" applyFont="1"/>
    <xf numFmtId="0" fontId="9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4" xfId="0" applyFont="1" applyBorder="1"/>
    <xf numFmtId="0" fontId="11" fillId="0" borderId="3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7" fillId="2" borderId="0" xfId="0" applyFont="1" applyFill="1" applyBorder="1"/>
    <xf numFmtId="3" fontId="17" fillId="2" borderId="0" xfId="0" applyNumberFormat="1" applyFont="1" applyFill="1" applyBorder="1"/>
    <xf numFmtId="0" fontId="0" fillId="2" borderId="0" xfId="0" applyFill="1"/>
    <xf numFmtId="0" fontId="11" fillId="0" borderId="0" xfId="0" applyFont="1" applyBorder="1"/>
    <xf numFmtId="0" fontId="10" fillId="0" borderId="8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3" fontId="10" fillId="0" borderId="9" xfId="0" applyNumberFormat="1" applyFont="1" applyBorder="1"/>
    <xf numFmtId="3" fontId="11" fillId="0" borderId="10" xfId="0" applyNumberFormat="1" applyFont="1" applyBorder="1"/>
    <xf numFmtId="3" fontId="10" fillId="0" borderId="10" xfId="0" applyNumberFormat="1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/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3" fontId="10" fillId="0" borderId="8" xfId="0" applyNumberFormat="1" applyFont="1" applyBorder="1"/>
    <xf numFmtId="3" fontId="11" fillId="0" borderId="7" xfId="0" applyNumberFormat="1" applyFont="1" applyBorder="1"/>
    <xf numFmtId="3" fontId="10" fillId="0" borderId="7" xfId="0" applyNumberFormat="1" applyFont="1" applyBorder="1"/>
    <xf numFmtId="0" fontId="17" fillId="0" borderId="7" xfId="0" applyFont="1" applyBorder="1"/>
    <xf numFmtId="0" fontId="17" fillId="0" borderId="10" xfId="0" applyFont="1" applyBorder="1"/>
    <xf numFmtId="3" fontId="11" fillId="0" borderId="11" xfId="0" applyNumberFormat="1" applyFont="1" applyBorder="1"/>
    <xf numFmtId="0" fontId="11" fillId="0" borderId="13" xfId="0" applyFont="1" applyBorder="1"/>
    <xf numFmtId="3" fontId="11" fillId="2" borderId="7" xfId="0" applyNumberFormat="1" applyFont="1" applyFill="1" applyBorder="1"/>
    <xf numFmtId="3" fontId="17" fillId="0" borderId="7" xfId="0" applyNumberFormat="1" applyFont="1" applyBorder="1"/>
    <xf numFmtId="0" fontId="17" fillId="3" borderId="14" xfId="0" applyFont="1" applyFill="1" applyBorder="1"/>
    <xf numFmtId="3" fontId="17" fillId="3" borderId="15" xfId="0" applyNumberFormat="1" applyFont="1" applyFill="1" applyBorder="1"/>
    <xf numFmtId="3" fontId="17" fillId="3" borderId="14" xfId="0" applyNumberFormat="1" applyFont="1" applyFill="1" applyBorder="1"/>
    <xf numFmtId="0" fontId="17" fillId="3" borderId="16" xfId="0" applyFont="1" applyFill="1" applyBorder="1"/>
    <xf numFmtId="0" fontId="17" fillId="3" borderId="15" xfId="0" applyFont="1" applyFill="1" applyBorder="1"/>
    <xf numFmtId="0" fontId="11" fillId="0" borderId="17" xfId="0" applyFont="1" applyBorder="1" applyAlignment="1">
      <alignment wrapText="1"/>
    </xf>
    <xf numFmtId="0" fontId="11" fillId="0" borderId="17" xfId="0" applyFont="1" applyBorder="1"/>
    <xf numFmtId="0" fontId="11" fillId="0" borderId="9" xfId="0" applyFont="1" applyBorder="1"/>
    <xf numFmtId="0" fontId="11" fillId="0" borderId="18" xfId="0" applyFont="1" applyBorder="1"/>
    <xf numFmtId="0" fontId="10" fillId="0" borderId="8" xfId="0" applyFont="1" applyBorder="1"/>
    <xf numFmtId="0" fontId="10" fillId="0" borderId="7" xfId="0" applyFont="1" applyBorder="1"/>
    <xf numFmtId="0" fontId="18" fillId="0" borderId="7" xfId="0" applyFont="1" applyBorder="1"/>
    <xf numFmtId="0" fontId="10" fillId="0" borderId="9" xfId="0" applyFont="1" applyBorder="1" applyAlignment="1">
      <alignment wrapText="1"/>
    </xf>
    <xf numFmtId="3" fontId="11" fillId="0" borderId="19" xfId="0" applyNumberFormat="1" applyFont="1" applyBorder="1"/>
    <xf numFmtId="0" fontId="11" fillId="0" borderId="20" xfId="0" applyFont="1" applyBorder="1"/>
    <xf numFmtId="0" fontId="17" fillId="0" borderId="0" xfId="0" applyFont="1"/>
    <xf numFmtId="0" fontId="10" fillId="0" borderId="21" xfId="0" applyFont="1" applyBorder="1" applyAlignment="1">
      <alignment wrapText="1"/>
    </xf>
    <xf numFmtId="2" fontId="11" fillId="0" borderId="21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0" fillId="0" borderId="11" xfId="0" applyFont="1" applyBorder="1"/>
    <xf numFmtId="0" fontId="11" fillId="0" borderId="22" xfId="0" applyFont="1" applyBorder="1" applyAlignment="1">
      <alignment wrapText="1"/>
    </xf>
    <xf numFmtId="0" fontId="11" fillId="0" borderId="23" xfId="0" applyFont="1" applyBorder="1"/>
    <xf numFmtId="0" fontId="11" fillId="0" borderId="24" xfId="0" applyFont="1" applyBorder="1"/>
    <xf numFmtId="0" fontId="10" fillId="0" borderId="22" xfId="0" applyFont="1" applyBorder="1"/>
    <xf numFmtId="0" fontId="2" fillId="0" borderId="7" xfId="0" applyFont="1" applyBorder="1"/>
    <xf numFmtId="0" fontId="19" fillId="0" borderId="7" xfId="0" applyFont="1" applyBorder="1"/>
    <xf numFmtId="0" fontId="10" fillId="0" borderId="17" xfId="0" applyFont="1" applyBorder="1"/>
    <xf numFmtId="0" fontId="2" fillId="0" borderId="7" xfId="0" applyFont="1" applyBorder="1" applyAlignment="1">
      <alignment wrapText="1"/>
    </xf>
    <xf numFmtId="0" fontId="11" fillId="0" borderId="19" xfId="0" applyFont="1" applyBorder="1"/>
    <xf numFmtId="0" fontId="11" fillId="0" borderId="25" xfId="0" applyFont="1" applyBorder="1"/>
    <xf numFmtId="0" fontId="11" fillId="0" borderId="21" xfId="0" applyFont="1" applyBorder="1"/>
    <xf numFmtId="3" fontId="17" fillId="3" borderId="16" xfId="0" applyNumberFormat="1" applyFont="1" applyFill="1" applyBorder="1"/>
    <xf numFmtId="3" fontId="11" fillId="0" borderId="22" xfId="0" applyNumberFormat="1" applyFont="1" applyBorder="1"/>
    <xf numFmtId="3" fontId="11" fillId="0" borderId="7" xfId="0" applyNumberFormat="1" applyFont="1" applyBorder="1" applyAlignment="1"/>
    <xf numFmtId="3" fontId="11" fillId="0" borderId="17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44</xdr:row>
      <xdr:rowOff>0</xdr:rowOff>
    </xdr:from>
    <xdr:to>
      <xdr:col>11</xdr:col>
      <xdr:colOff>38101</xdr:colOff>
      <xdr:row>68</xdr:row>
      <xdr:rowOff>19050</xdr:rowOff>
    </xdr:to>
    <xdr:sp macro="" textlink="">
      <xdr:nvSpPr>
        <xdr:cNvPr id="3" name="pole tekstowe 2"/>
        <xdr:cNvSpPr txBox="1"/>
      </xdr:nvSpPr>
      <xdr:spPr>
        <a:xfrm>
          <a:off x="171450" y="8105775"/>
          <a:ext cx="8905876" cy="493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lvl="0"/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1) w dziale 600 rozdziale 60014 planuje się udzielenie dotacji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dla: </a:t>
          </a:r>
          <a:r>
            <a:rPr lang="pl-PL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Miasta Zduńska Wola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 wysokości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15 000 zł 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 ramach powierzenia Miastu Zduńska Wola prowadzenia zadania publicznego dotyczącego  utrzymania pojemników ulicznych znajdujących się w pasach dróg powiatowych na terenie Miasta Zduńska Wola, </a:t>
          </a:r>
          <a:r>
            <a:rPr lang="pl-PL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Gminy Zduńska Wola 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 formie pomocy finansowej wysokości </a:t>
          </a:r>
          <a:r>
            <a:rPr lang="pl-PL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60 000 zł 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z przeznaczeniem na dofinansowanie zadania pn.: "Rozbudowa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drogi gminnej o długości- 224,50 mb. w miejscowości Michałów gmina Zduńska Wola", </a:t>
          </a:r>
          <a:r>
            <a:rPr lang="pl-PL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Gminy Zapolice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 formie pomocy finansowej  w wysokości </a:t>
          </a:r>
          <a:b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pl-PL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50</a:t>
          </a:r>
          <a:r>
            <a:rPr lang="pl-PL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000 zł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z przeznaczeniem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na dofinansowanie realizacji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zadania pn.:  "Rozbudowa drogi gminnej Nr 119008E Marżynek- Młodawin Górny- Wygiełzów,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gmina Zapolice",</a:t>
          </a:r>
          <a:endParaRPr lang="pl-PL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fontAlgn="auto" hangingPunct="1"/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2) w dziale 750 rozdziale 75075 planuje się dotację w formie pomocy finansowej dla Gminy i Miasta Szadek na organizację Regionalnego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Turnieju Sołectw i na współorganizację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Gali Kapel Podwórkowych,</a:t>
          </a:r>
        </a:p>
        <a:p>
          <a:pPr fontAlgn="auto" hangingPunct="1"/>
          <a:r>
            <a:rPr lang="pl-PL" sz="11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3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) w dziale 801 rozdziale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80195 planuje się udzielenie dotacji  dla Gminy Zduńska Wola na realizację zadania pn.: "Zakup schodołaza na potrzeby</a:t>
          </a:r>
        </a:p>
        <a:p>
          <a:pPr fontAlgn="auto" hangingPunct="1"/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Zespołu Gimnazjum i Szkoły Podstawowej im. ks. Jana Twardowskiego w Janiszewicach"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,</a:t>
          </a:r>
          <a:endParaRPr lang="pl-PL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4) w dziale 852 rozdziale 85201 planowane jest udzielenie dotacji dla samorządów na wydatki związane z utrzymaniem dzieci w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placówkach</a:t>
          </a:r>
          <a:r>
            <a:rPr lang="pl-PL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opiekuńczo – wychowawczych,</a:t>
          </a:r>
        </a:p>
        <a:p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5) w dziale 852 rozdziale 85204 planowane jest udzielenie dotacji dla samorządów na wydatki związane z utrzymaniem dzieci w rodzinach zastępczych,</a:t>
          </a:r>
        </a:p>
        <a:p>
          <a:r>
            <a:rPr lang="pl-PL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6) w dziale 921 rozdziale 92116 planuje się udzielenie dotacji dla Miasta Zduńska Wola,  z przeznaczeniem na zabezpieczenie wykonania zadań biblioteki powiatowej.</a:t>
          </a:r>
        </a:p>
        <a:p>
          <a:r>
            <a:rPr lang="pl-PL" sz="1000" b="0" i="0" u="sng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II. Dla jednostek spoza sektora finansów publicznych:</a:t>
          </a:r>
          <a:r>
            <a:rPr lang="pl-PL" sz="1000">
              <a:latin typeface="Arial" pitchFamily="34" charset="0"/>
              <a:cs typeface="Arial" pitchFamily="34" charset="0"/>
            </a:rPr>
            <a:t> </a:t>
          </a:r>
        </a:p>
        <a:p>
          <a:r>
            <a:rPr lang="pl-P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Dotacje celowe na zadania z zakresu turystyki, kultury i ochrony dziedzictwa narodowego, kultury fizycznej (92195, 92605) w kwocie 83 500 zł. Zgodnie z art. 4 ust. 1 ustawy z dnia 5 czerwca 1998 r. o samorządzie powiatowym (t.j. Dz. U. z 2013 r., poz. 595 z późn. zm.) zadaniem własnym powiatu, o charakterze ponadgminnym, jest realizacja zadań w zakresie kultury oraz ochrony zabytków, a także kultury fizycznej i turystyki. W związku z powyższym z budżetu powiatu planuje się udzielenie dotacji dla jednostek nie zaliczanych do sektora finansów publicznych, poprzez wyłonienie odpowiedniego podmiotu do realizacji ww. zadań, zgodnie z art. 17 ustawy z dnia 24 kwietnia 2003 r. Przepisy wprowadzające ustawę o działalności pożytku publicznego i wolontariacie (Dz. U. z 2003 r. Nr 96, poz. 874 z późn. zm.).</a:t>
          </a:r>
          <a:endParaRPr lang="pl-PL" sz="1000">
            <a:effectLst/>
            <a:latin typeface="Arial" pitchFamily="34" charset="0"/>
            <a:cs typeface="Arial" pitchFamily="34" charset="0"/>
          </a:endParaRPr>
        </a:p>
        <a:p>
          <a:r>
            <a:rPr lang="pl-P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 Dotacje dla szkół niepublicznych posiadających uprawnienia szkół publicznych w kwocie ogółem 1 541 124 zł objęte rozdziałem 80120 i 80130 przyznawane w wysokości 50% wydatków  przewidywanych na jednego ucznia w szkole tego samego typu prowadzonej przez powiat, zgodnie z art. 90 ust. 3 ustawy z dnia 7 września 1991 r. o systemie oświaty lub w wysokości nie niższej niż kwota przewidziana na jednego ucznia danego typu i rodzaju szkoły w części oświatowej subwencji ogólnej otrzymanej przez powiat, zgodnie z art. 90 ust. 2a ustawy z dnia 7 września 1991 r. o systemie oświaty.</a:t>
          </a:r>
          <a:endParaRPr lang="pl-PL" sz="1000">
            <a:effectLst/>
            <a:latin typeface="Arial" pitchFamily="34" charset="0"/>
            <a:cs typeface="Arial" pitchFamily="34" charset="0"/>
          </a:endParaRPr>
        </a:p>
        <a:p>
          <a:r>
            <a:rPr lang="pl-P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 Dotacja podmiotowa dla Warsztatu Terapii Zajęciowej przy Zakładzie Pracy Chronionej PHSI „BONEX” na dofinansowanie kosztów funkcjonowania warsztatu</a:t>
          </a:r>
          <a:r>
            <a:rPr lang="pl-P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(Dz. 853, r. 85311).</a:t>
          </a:r>
          <a:endParaRPr lang="pl-PL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pl-P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Dotacja dla Ośrodka Rehabilitacyjno - Edukacyjnego "AMI" Niepubliczna</a:t>
          </a:r>
          <a:r>
            <a:rPr lang="pl-P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Poradnia Psychologiczno - Pedagogiczna w wys. 106 790 zł (Dz. 854, r. 85406).</a:t>
          </a:r>
        </a:p>
        <a:p>
          <a:r>
            <a:rPr lang="pl-P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Dotacja udzielana zgodnie z zapisami ustawy z dn. 3 lipca 2003 r. "O ochronie zabytków i opiece nad zabytkami (Dz. U. Nr 162, poz. 1568, art. zm. Dz. U. z 2010 r. Nr 75, poz. 474) (Dz. 921, r. 92120).</a:t>
          </a:r>
          <a:endParaRPr lang="pl-PL" sz="1000">
            <a:effectLst/>
            <a:latin typeface="Arial" pitchFamily="34" charset="0"/>
            <a:cs typeface="Arial" pitchFamily="34" charset="0"/>
          </a:endParaRPr>
        </a:p>
        <a:p>
          <a:endParaRPr lang="pl-PL" sz="1000">
            <a:effectLst/>
            <a:latin typeface="Arial" pitchFamily="34" charset="0"/>
            <a:cs typeface="Arial" pitchFamily="34" charset="0"/>
          </a:endParaRPr>
        </a:p>
        <a:p>
          <a:endParaRPr lang="pl-PL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J10" sqref="J10"/>
    </sheetView>
  </sheetViews>
  <sheetFormatPr defaultRowHeight="14.25"/>
  <cols>
    <col min="1" max="1" width="2.875" customWidth="1"/>
    <col min="2" max="2" width="19.375" customWidth="1"/>
    <col min="3" max="3" width="10" customWidth="1"/>
    <col min="4" max="4" width="9.75" customWidth="1"/>
    <col min="5" max="5" width="10.75" customWidth="1"/>
    <col min="6" max="6" width="2.75" customWidth="1"/>
    <col min="7" max="7" width="20.875" customWidth="1"/>
    <col min="8" max="8" width="10.25" customWidth="1"/>
    <col min="9" max="9" width="11.625" customWidth="1"/>
    <col min="10" max="10" width="9.375" customWidth="1"/>
    <col min="11" max="11" width="11" customWidth="1"/>
  </cols>
  <sheetData>
    <row r="1" spans="1:11">
      <c r="I1" s="80" t="s">
        <v>50</v>
      </c>
      <c r="J1" s="81"/>
      <c r="K1" s="82"/>
    </row>
    <row r="2" spans="1:11">
      <c r="I2" s="83" t="s">
        <v>51</v>
      </c>
      <c r="J2" s="84"/>
      <c r="K2" s="84"/>
    </row>
    <row r="3" spans="1:11">
      <c r="I3" s="83" t="s">
        <v>41</v>
      </c>
      <c r="J3" s="84"/>
      <c r="K3" s="84"/>
    </row>
    <row r="4" spans="1:11">
      <c r="I4" s="83" t="s">
        <v>52</v>
      </c>
      <c r="J4" s="84"/>
      <c r="K4" s="84"/>
    </row>
    <row r="5" spans="1:11">
      <c r="I5" s="60" t="s">
        <v>42</v>
      </c>
    </row>
    <row r="6" spans="1:11">
      <c r="I6" s="15" t="s">
        <v>43</v>
      </c>
      <c r="J6" s="1"/>
      <c r="K6" s="1"/>
    </row>
    <row r="7" spans="1:11">
      <c r="I7" s="15" t="s">
        <v>41</v>
      </c>
      <c r="J7" s="1"/>
      <c r="K7" s="1"/>
    </row>
    <row r="8" spans="1:11">
      <c r="I8" s="15" t="s">
        <v>44</v>
      </c>
      <c r="J8" s="1"/>
      <c r="K8" s="1"/>
    </row>
    <row r="9" spans="1:11" ht="14.25" customHeight="1">
      <c r="A9" s="85" t="s">
        <v>36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" thickBot="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 ht="15.75" thickBot="1">
      <c r="A11" s="2" t="s">
        <v>0</v>
      </c>
      <c r="B11" s="3"/>
      <c r="C11" s="3"/>
      <c r="D11" s="3"/>
      <c r="E11" s="4"/>
      <c r="F11" s="2" t="s">
        <v>11</v>
      </c>
      <c r="G11" s="3"/>
      <c r="H11" s="3"/>
      <c r="I11" s="3"/>
      <c r="J11" s="3"/>
      <c r="K11" s="4"/>
    </row>
    <row r="12" spans="1:11" ht="15" thickBot="1">
      <c r="A12" s="5"/>
      <c r="B12" s="6"/>
      <c r="C12" s="7"/>
      <c r="D12" s="8"/>
      <c r="E12" s="7"/>
      <c r="F12" s="5"/>
      <c r="G12" s="7"/>
      <c r="H12" s="9" t="s">
        <v>10</v>
      </c>
      <c r="I12" s="10"/>
      <c r="J12" s="6"/>
      <c r="K12" s="6"/>
    </row>
    <row r="13" spans="1:11" ht="15" thickBot="1">
      <c r="A13" s="30" t="s">
        <v>1</v>
      </c>
      <c r="B13" s="42" t="s">
        <v>2</v>
      </c>
      <c r="C13" s="22" t="s">
        <v>3</v>
      </c>
      <c r="D13" s="30" t="s">
        <v>4</v>
      </c>
      <c r="E13" s="22" t="s">
        <v>5</v>
      </c>
      <c r="F13" s="30" t="s">
        <v>6</v>
      </c>
      <c r="G13" s="42" t="s">
        <v>7</v>
      </c>
      <c r="H13" s="22" t="s">
        <v>8</v>
      </c>
      <c r="I13" s="30" t="s">
        <v>9</v>
      </c>
      <c r="J13" s="30" t="s">
        <v>4</v>
      </c>
      <c r="K13" s="42" t="s">
        <v>5</v>
      </c>
    </row>
    <row r="14" spans="1:11" ht="29.25" customHeight="1">
      <c r="A14" s="54">
        <v>1</v>
      </c>
      <c r="B14" s="23" t="s">
        <v>12</v>
      </c>
      <c r="C14" s="36">
        <f>SUM(C15:C17)</f>
        <v>125000</v>
      </c>
      <c r="D14" s="73"/>
      <c r="E14" s="52"/>
      <c r="F14" s="54">
        <v>1</v>
      </c>
      <c r="G14" s="57" t="s">
        <v>16</v>
      </c>
      <c r="H14" s="36"/>
      <c r="I14" s="26"/>
      <c r="J14" s="36">
        <f>SUM(J15)</f>
        <v>386988</v>
      </c>
      <c r="K14" s="58"/>
    </row>
    <row r="15" spans="1:11" ht="25.5">
      <c r="A15" s="55"/>
      <c r="B15" s="24" t="s">
        <v>13</v>
      </c>
      <c r="C15" s="37">
        <v>15000</v>
      </c>
      <c r="D15" s="29"/>
      <c r="E15" s="31"/>
      <c r="F15" s="55"/>
      <c r="G15" s="33" t="s">
        <v>17</v>
      </c>
      <c r="H15" s="37"/>
      <c r="I15" s="27"/>
      <c r="J15" s="37">
        <f>306640+50000+35856-4944+20688+15771-37023</f>
        <v>386988</v>
      </c>
      <c r="K15" s="41"/>
    </row>
    <row r="16" spans="1:11">
      <c r="A16" s="55"/>
      <c r="B16" s="24" t="s">
        <v>47</v>
      </c>
      <c r="C16" s="37">
        <v>60000</v>
      </c>
      <c r="D16" s="29"/>
      <c r="E16" s="31"/>
      <c r="F16" s="55"/>
      <c r="G16" s="33"/>
      <c r="H16" s="37"/>
      <c r="I16" s="27"/>
      <c r="J16" s="37"/>
      <c r="K16" s="41"/>
    </row>
    <row r="17" spans="1:11">
      <c r="A17" s="55"/>
      <c r="B17" s="24" t="s">
        <v>48</v>
      </c>
      <c r="C17" s="37">
        <v>50000</v>
      </c>
      <c r="D17" s="29"/>
      <c r="E17" s="31"/>
      <c r="F17" s="55"/>
      <c r="G17" s="33"/>
      <c r="H17" s="37"/>
      <c r="I17" s="27"/>
      <c r="J17" s="37"/>
      <c r="K17" s="41"/>
    </row>
    <row r="18" spans="1:11" ht="25.5">
      <c r="A18" s="55">
        <v>2</v>
      </c>
      <c r="B18" s="25" t="s">
        <v>15</v>
      </c>
      <c r="C18" s="38">
        <f>SUM(C19)</f>
        <v>6500</v>
      </c>
      <c r="D18" s="29"/>
      <c r="E18" s="31"/>
      <c r="F18" s="55">
        <v>2</v>
      </c>
      <c r="G18" s="32" t="s">
        <v>18</v>
      </c>
      <c r="H18" s="38"/>
      <c r="I18" s="28"/>
      <c r="J18" s="38">
        <f>SUM(J19:J19)</f>
        <v>1154136</v>
      </c>
      <c r="K18" s="41"/>
    </row>
    <row r="19" spans="1:11" ht="29.25" customHeight="1">
      <c r="A19" s="68"/>
      <c r="B19" s="65" t="s">
        <v>14</v>
      </c>
      <c r="C19" s="77">
        <v>6500</v>
      </c>
      <c r="D19" s="74"/>
      <c r="E19" s="66"/>
      <c r="F19" s="55"/>
      <c r="G19" s="33" t="s">
        <v>17</v>
      </c>
      <c r="H19" s="37"/>
      <c r="I19" s="27"/>
      <c r="J19" s="43">
        <f>1103376+60108+26826+25702-18152+25311-69035</f>
        <v>1154136</v>
      </c>
      <c r="K19" s="41"/>
    </row>
    <row r="20" spans="1:11" ht="27.75" customHeight="1">
      <c r="A20" s="69">
        <v>3</v>
      </c>
      <c r="B20" s="72" t="s">
        <v>49</v>
      </c>
      <c r="C20" s="38">
        <f>SUM(C21)</f>
        <v>11877</v>
      </c>
      <c r="D20" s="75"/>
      <c r="E20" s="67"/>
      <c r="F20" s="64">
        <v>3</v>
      </c>
      <c r="G20" s="34" t="s">
        <v>25</v>
      </c>
      <c r="H20" s="39"/>
      <c r="I20" s="40"/>
      <c r="J20" s="44">
        <f>SUM(J21)</f>
        <v>41100</v>
      </c>
      <c r="K20" s="41"/>
    </row>
    <row r="21" spans="1:11" ht="25.5">
      <c r="A21" s="70"/>
      <c r="B21" s="63" t="s">
        <v>47</v>
      </c>
      <c r="C21" s="37">
        <f>12061-184</f>
        <v>11877</v>
      </c>
      <c r="D21" s="75"/>
      <c r="E21" s="67"/>
      <c r="F21" s="64"/>
      <c r="G21" s="33" t="s">
        <v>26</v>
      </c>
      <c r="H21" s="37"/>
      <c r="I21" s="27"/>
      <c r="J21" s="37">
        <v>41100</v>
      </c>
      <c r="K21" s="41"/>
    </row>
    <row r="22" spans="1:11">
      <c r="A22" s="55"/>
      <c r="B22" s="24"/>
      <c r="C22" s="37"/>
      <c r="D22" s="29"/>
      <c r="E22" s="31"/>
      <c r="F22" s="55">
        <v>4</v>
      </c>
      <c r="G22" s="32" t="s">
        <v>39</v>
      </c>
      <c r="H22" s="37"/>
      <c r="I22" s="27"/>
      <c r="J22" s="38">
        <f>88823+19234-1267</f>
        <v>106790</v>
      </c>
      <c r="K22" s="41"/>
    </row>
    <row r="23" spans="1:11">
      <c r="A23" s="55"/>
      <c r="B23" s="24"/>
      <c r="C23" s="37"/>
      <c r="D23" s="29"/>
      <c r="E23" s="31"/>
      <c r="F23" s="55">
        <v>5</v>
      </c>
      <c r="G23" s="32" t="s">
        <v>40</v>
      </c>
      <c r="H23" s="37"/>
      <c r="I23" s="27"/>
      <c r="J23" s="38">
        <v>40000</v>
      </c>
      <c r="K23" s="41"/>
    </row>
    <row r="24" spans="1:11" ht="25.5">
      <c r="A24" s="55"/>
      <c r="B24" s="24"/>
      <c r="C24" s="37"/>
      <c r="D24" s="29"/>
      <c r="E24" s="31"/>
      <c r="F24" s="55">
        <v>6</v>
      </c>
      <c r="G24" s="61" t="s">
        <v>45</v>
      </c>
      <c r="H24" s="37"/>
      <c r="I24" s="28">
        <f>SUM(I25)</f>
        <v>4700</v>
      </c>
      <c r="J24" s="38"/>
      <c r="K24" s="41"/>
    </row>
    <row r="25" spans="1:11" ht="38.25">
      <c r="A25" s="55"/>
      <c r="B25" s="24"/>
      <c r="C25" s="37"/>
      <c r="D25" s="29"/>
      <c r="E25" s="31"/>
      <c r="F25" s="55"/>
      <c r="G25" s="62" t="s">
        <v>46</v>
      </c>
      <c r="H25" s="37"/>
      <c r="I25" s="27">
        <f>6800-2100</f>
        <v>4700</v>
      </c>
      <c r="J25" s="38"/>
      <c r="K25" s="41"/>
    </row>
    <row r="26" spans="1:11" ht="25.5">
      <c r="A26" s="55"/>
      <c r="B26" s="24"/>
      <c r="C26" s="37"/>
      <c r="D26" s="41"/>
      <c r="E26" s="31"/>
      <c r="F26" s="56">
        <v>7</v>
      </c>
      <c r="G26" s="32" t="s">
        <v>28</v>
      </c>
      <c r="H26" s="38"/>
      <c r="I26" s="28">
        <f>SUM(I27)</f>
        <v>78800</v>
      </c>
      <c r="J26" s="38"/>
      <c r="K26" s="41"/>
    </row>
    <row r="27" spans="1:11" ht="25.5">
      <c r="A27" s="55">
        <v>3</v>
      </c>
      <c r="B27" s="25" t="s">
        <v>35</v>
      </c>
      <c r="C27" s="38">
        <f>SUM(C28:C31)</f>
        <v>246030</v>
      </c>
      <c r="D27" s="29"/>
      <c r="E27" s="31"/>
      <c r="F27" s="55"/>
      <c r="G27" s="33" t="s">
        <v>32</v>
      </c>
      <c r="H27" s="37"/>
      <c r="I27" s="27">
        <f>80000-1200</f>
        <v>78800</v>
      </c>
      <c r="J27" s="37"/>
      <c r="K27" s="41"/>
    </row>
    <row r="28" spans="1:11" hidden="1">
      <c r="A28" s="55"/>
      <c r="B28" s="24" t="s">
        <v>21</v>
      </c>
      <c r="C28" s="43">
        <v>62345</v>
      </c>
      <c r="D28" s="29"/>
      <c r="E28" s="31"/>
      <c r="F28" s="55"/>
      <c r="G28" s="32"/>
      <c r="H28" s="38"/>
      <c r="I28" s="28"/>
      <c r="J28" s="38"/>
      <c r="K28" s="41"/>
    </row>
    <row r="29" spans="1:11" hidden="1">
      <c r="A29" s="55"/>
      <c r="B29" s="24" t="s">
        <v>24</v>
      </c>
      <c r="C29" s="43">
        <f>43609-11149</f>
        <v>32460</v>
      </c>
      <c r="D29" s="29"/>
      <c r="E29" s="31"/>
      <c r="F29" s="55"/>
      <c r="G29" s="35"/>
      <c r="H29" s="37"/>
      <c r="I29" s="27"/>
      <c r="J29" s="37"/>
      <c r="K29" s="41"/>
    </row>
    <row r="30" spans="1:11" hidden="1">
      <c r="A30" s="55"/>
      <c r="B30" s="24" t="s">
        <v>23</v>
      </c>
      <c r="C30" s="43">
        <v>48936</v>
      </c>
      <c r="D30" s="29"/>
      <c r="E30" s="31"/>
      <c r="F30" s="55"/>
      <c r="G30" s="32"/>
      <c r="H30" s="38"/>
      <c r="I30" s="28"/>
      <c r="J30" s="38"/>
      <c r="K30" s="41"/>
    </row>
    <row r="31" spans="1:11" hidden="1">
      <c r="A31" s="55"/>
      <c r="B31" s="24" t="s">
        <v>37</v>
      </c>
      <c r="C31" s="43">
        <v>102289</v>
      </c>
      <c r="D31" s="29"/>
      <c r="E31" s="31"/>
      <c r="F31" s="55"/>
      <c r="G31" s="33"/>
      <c r="H31" s="37"/>
      <c r="I31" s="27"/>
      <c r="J31" s="37"/>
      <c r="K31" s="41"/>
    </row>
    <row r="32" spans="1:11" ht="24.75" customHeight="1">
      <c r="A32" s="55">
        <v>4</v>
      </c>
      <c r="B32" s="25" t="s">
        <v>34</v>
      </c>
      <c r="C32" s="38">
        <f>SUM(C33:C38)</f>
        <v>164907</v>
      </c>
      <c r="D32" s="29"/>
      <c r="E32" s="31"/>
      <c r="F32" s="11"/>
      <c r="G32" s="32"/>
      <c r="H32" s="38"/>
      <c r="I32" s="31"/>
      <c r="J32" s="11"/>
      <c r="K32" s="29"/>
    </row>
    <row r="33" spans="1:11" hidden="1">
      <c r="A33" s="55"/>
      <c r="B33" s="24" t="s">
        <v>19</v>
      </c>
      <c r="C33" s="37">
        <f>80554+2167</f>
        <v>82721</v>
      </c>
      <c r="D33" s="29"/>
      <c r="E33" s="31"/>
      <c r="F33" s="11"/>
      <c r="G33" s="31"/>
      <c r="H33" s="11"/>
      <c r="I33" s="31"/>
      <c r="J33" s="11"/>
      <c r="K33" s="29"/>
    </row>
    <row r="34" spans="1:11" hidden="1">
      <c r="A34" s="55"/>
      <c r="B34" s="24" t="s">
        <v>20</v>
      </c>
      <c r="C34" s="37">
        <v>14035</v>
      </c>
      <c r="D34" s="29"/>
      <c r="E34" s="31"/>
      <c r="F34" s="11"/>
      <c r="G34" s="31"/>
      <c r="H34" s="11"/>
      <c r="I34" s="31"/>
      <c r="J34" s="11"/>
      <c r="K34" s="29"/>
    </row>
    <row r="35" spans="1:11" hidden="1">
      <c r="A35" s="55"/>
      <c r="B35" s="24" t="s">
        <v>22</v>
      </c>
      <c r="C35" s="78">
        <v>12200</v>
      </c>
      <c r="D35" s="29"/>
      <c r="E35" s="31"/>
      <c r="F35" s="11"/>
      <c r="G35" s="31"/>
      <c r="H35" s="11"/>
      <c r="I35" s="31"/>
      <c r="J35" s="11"/>
      <c r="K35" s="29"/>
    </row>
    <row r="36" spans="1:11" hidden="1">
      <c r="A36" s="55"/>
      <c r="B36" s="24" t="s">
        <v>33</v>
      </c>
      <c r="C36" s="78">
        <v>18378</v>
      </c>
      <c r="D36" s="29"/>
      <c r="E36" s="31"/>
      <c r="F36" s="11"/>
      <c r="G36" s="31"/>
      <c r="H36" s="11"/>
      <c r="I36" s="31"/>
      <c r="J36" s="11"/>
      <c r="K36" s="29"/>
    </row>
    <row r="37" spans="1:11" hidden="1">
      <c r="A37" s="55"/>
      <c r="B37" s="24" t="s">
        <v>21</v>
      </c>
      <c r="C37" s="78">
        <v>13173</v>
      </c>
      <c r="D37" s="29"/>
      <c r="E37" s="31"/>
      <c r="F37" s="11"/>
      <c r="G37" s="31"/>
      <c r="H37" s="11"/>
      <c r="I37" s="31"/>
      <c r="J37" s="11"/>
      <c r="K37" s="29"/>
    </row>
    <row r="38" spans="1:11" ht="25.5" hidden="1">
      <c r="A38" s="55"/>
      <c r="B38" s="24" t="s">
        <v>38</v>
      </c>
      <c r="C38" s="78">
        <v>24400</v>
      </c>
      <c r="D38" s="29"/>
      <c r="E38" s="31"/>
      <c r="F38" s="11"/>
      <c r="G38" s="31"/>
      <c r="H38" s="11"/>
      <c r="I38" s="31"/>
      <c r="J38" s="11"/>
      <c r="K38" s="29"/>
    </row>
    <row r="39" spans="1:11" ht="31.5" customHeight="1">
      <c r="A39" s="55">
        <v>5</v>
      </c>
      <c r="B39" s="25" t="s">
        <v>27</v>
      </c>
      <c r="C39" s="38">
        <v>106427</v>
      </c>
      <c r="D39" s="29"/>
      <c r="E39" s="31"/>
      <c r="F39" s="11"/>
      <c r="G39" s="31"/>
      <c r="H39" s="11"/>
      <c r="I39" s="31"/>
      <c r="J39" s="11"/>
      <c r="K39" s="29"/>
    </row>
    <row r="40" spans="1:11" ht="15" thickBot="1">
      <c r="A40" s="71"/>
      <c r="B40" s="50" t="s">
        <v>13</v>
      </c>
      <c r="C40" s="79">
        <v>106427</v>
      </c>
      <c r="D40" s="59"/>
      <c r="E40" s="53"/>
      <c r="F40" s="51"/>
      <c r="G40" s="53"/>
      <c r="H40" s="51"/>
      <c r="I40" s="53"/>
      <c r="J40" s="51"/>
      <c r="K40" s="59"/>
    </row>
    <row r="41" spans="1:11" ht="14.25" customHeight="1" thickBot="1">
      <c r="A41" s="45"/>
      <c r="B41" s="45" t="s">
        <v>29</v>
      </c>
      <c r="C41" s="47">
        <f>SUM(C39+C32+C27+C14+C18+C20)</f>
        <v>660741</v>
      </c>
      <c r="D41" s="76"/>
      <c r="E41" s="45"/>
      <c r="F41" s="48"/>
      <c r="G41" s="49" t="s">
        <v>29</v>
      </c>
      <c r="H41" s="45"/>
      <c r="I41" s="46">
        <f>SUM(I14+I18+I20+I22+I26+I24)</f>
        <v>83500</v>
      </c>
      <c r="J41" s="47">
        <f>SUM(J23+J22+J20+J18+J14)</f>
        <v>1729014</v>
      </c>
      <c r="K41" s="48"/>
    </row>
    <row r="42" spans="1:11" s="21" customFormat="1" hidden="1">
      <c r="A42" s="19"/>
      <c r="B42" s="19"/>
      <c r="C42" s="20"/>
      <c r="D42" s="20"/>
      <c r="E42" s="19"/>
      <c r="F42" s="19"/>
      <c r="G42" s="19"/>
      <c r="H42" s="19"/>
      <c r="I42" s="20"/>
      <c r="J42" s="20"/>
      <c r="K42" s="19"/>
    </row>
    <row r="43" spans="1:11">
      <c r="A43" s="16"/>
      <c r="B43" s="16" t="s">
        <v>30</v>
      </c>
      <c r="C43" s="12"/>
      <c r="D43" s="12"/>
    </row>
    <row r="44" spans="1:11" ht="15">
      <c r="A44" s="13"/>
      <c r="B44" s="15" t="s">
        <v>31</v>
      </c>
    </row>
    <row r="55" spans="1:2">
      <c r="A55" s="18"/>
    </row>
    <row r="57" spans="1:2">
      <c r="B57" s="17"/>
    </row>
    <row r="58" spans="1:2">
      <c r="B58" s="17"/>
    </row>
    <row r="59" spans="1:2">
      <c r="B59" s="17"/>
    </row>
    <row r="67" spans="2:2" ht="28.5" customHeight="1"/>
    <row r="68" spans="2:2" ht="45" customHeight="1"/>
    <row r="69" spans="2:2" ht="33.75" customHeight="1"/>
    <row r="70" spans="2:2" ht="23.25" customHeight="1"/>
    <row r="71" spans="2:2" ht="37.5" customHeight="1">
      <c r="B71" s="14"/>
    </row>
    <row r="72" spans="2:2" ht="20.25" customHeight="1"/>
    <row r="73" spans="2:2" ht="18.75" customHeight="1"/>
    <row r="74" spans="2:2" ht="20.25" customHeight="1"/>
    <row r="75" spans="2:2" ht="15.75" customHeight="1">
      <c r="B75" s="14"/>
    </row>
    <row r="76" spans="2:2" ht="12.75" customHeight="1"/>
    <row r="84" ht="17.25" customHeight="1"/>
    <row r="85" hidden="1"/>
  </sheetData>
  <mergeCells count="1">
    <mergeCell ref="A9:K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Krzysztof</cp:lastModifiedBy>
  <cp:lastPrinted>2014-10-21T12:28:06Z</cp:lastPrinted>
  <dcterms:created xsi:type="dcterms:W3CDTF">2010-11-04T10:59:17Z</dcterms:created>
  <dcterms:modified xsi:type="dcterms:W3CDTF">2016-03-08T12:42:30Z</dcterms:modified>
</cp:coreProperties>
</file>