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75" windowWidth="20115" windowHeight="7095"/>
  </bookViews>
  <sheets>
    <sheet name="Załącznik Nr 3" sheetId="1" r:id="rId1"/>
  </sheets>
  <calcPr calcId="145621"/>
</workbook>
</file>

<file path=xl/calcChain.xml><?xml version="1.0" encoding="utf-8"?>
<calcChain xmlns="http://schemas.openxmlformats.org/spreadsheetml/2006/main">
  <c r="O75" i="1" l="1"/>
  <c r="O74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O72" i="1"/>
  <c r="N71" i="1"/>
  <c r="M71" i="1"/>
  <c r="M68" i="1" s="1"/>
  <c r="M76" i="1" s="1"/>
  <c r="L71" i="1"/>
  <c r="K71" i="1"/>
  <c r="J71" i="1"/>
  <c r="I71" i="1"/>
  <c r="I68" i="1" s="1"/>
  <c r="I76" i="1" s="1"/>
  <c r="H71" i="1"/>
  <c r="G71" i="1"/>
  <c r="G68" i="1" s="1"/>
  <c r="G76" i="1" s="1"/>
  <c r="F71" i="1"/>
  <c r="F68" i="1" s="1"/>
  <c r="E71" i="1"/>
  <c r="D71" i="1"/>
  <c r="C71" i="1"/>
  <c r="B71" i="1"/>
  <c r="O70" i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B69" i="1"/>
  <c r="N68" i="1"/>
  <c r="N76" i="1" s="1"/>
  <c r="L68" i="1"/>
  <c r="L76" i="1" s="1"/>
  <c r="K68" i="1"/>
  <c r="K76" i="1" s="1"/>
  <c r="J68" i="1"/>
  <c r="J76" i="1" s="1"/>
  <c r="H68" i="1"/>
  <c r="H76" i="1" s="1"/>
  <c r="E68" i="1"/>
  <c r="E76" i="1" s="1"/>
  <c r="D68" i="1"/>
  <c r="D76" i="1" s="1"/>
  <c r="C68" i="1"/>
  <c r="C76" i="1" s="1"/>
  <c r="B68" i="1"/>
  <c r="B76" i="1" s="1"/>
  <c r="F76" i="1" l="1"/>
  <c r="O73" i="1"/>
  <c r="O71" i="1"/>
  <c r="O76" i="1"/>
  <c r="O68" i="1"/>
  <c r="O60" i="1" l="1"/>
  <c r="O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O57" i="1"/>
  <c r="N56" i="1"/>
  <c r="M56" i="1"/>
  <c r="L56" i="1"/>
  <c r="K56" i="1"/>
  <c r="J56" i="1"/>
  <c r="I56" i="1"/>
  <c r="I53" i="1" s="1"/>
  <c r="I61" i="1" s="1"/>
  <c r="H56" i="1"/>
  <c r="G56" i="1"/>
  <c r="F56" i="1"/>
  <c r="E56" i="1"/>
  <c r="D56" i="1"/>
  <c r="C56" i="1"/>
  <c r="O56" i="1" s="1"/>
  <c r="B56" i="1"/>
  <c r="O55" i="1"/>
  <c r="N54" i="1"/>
  <c r="M54" i="1"/>
  <c r="L54" i="1"/>
  <c r="K54" i="1"/>
  <c r="J54" i="1"/>
  <c r="I54" i="1"/>
  <c r="H54" i="1"/>
  <c r="G54" i="1"/>
  <c r="F54" i="1"/>
  <c r="E54" i="1"/>
  <c r="E53" i="1" s="1"/>
  <c r="E61" i="1" s="1"/>
  <c r="D54" i="1"/>
  <c r="C54" i="1"/>
  <c r="O54" i="1" s="1"/>
  <c r="B54" i="1"/>
  <c r="B53" i="1" s="1"/>
  <c r="B61" i="1" s="1"/>
  <c r="N53" i="1"/>
  <c r="M53" i="1"/>
  <c r="M61" i="1" s="1"/>
  <c r="L53" i="1"/>
  <c r="L61" i="1" s="1"/>
  <c r="K53" i="1"/>
  <c r="K61" i="1" s="1"/>
  <c r="J53" i="1"/>
  <c r="J61" i="1" s="1"/>
  <c r="H53" i="1"/>
  <c r="H61" i="1" s="1"/>
  <c r="G53" i="1"/>
  <c r="G61" i="1" s="1"/>
  <c r="F53" i="1"/>
  <c r="F61" i="1" s="1"/>
  <c r="D53" i="1"/>
  <c r="D61" i="1" s="1"/>
  <c r="N61" i="1" l="1"/>
  <c r="O58" i="1"/>
  <c r="C53" i="1"/>
  <c r="C61" i="1" s="1"/>
  <c r="O61" i="1" s="1"/>
  <c r="O53" i="1" l="1"/>
  <c r="O44" i="1"/>
  <c r="O43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O40" i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B39" i="1"/>
  <c r="O38" i="1"/>
  <c r="O37" i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B36" i="1"/>
  <c r="N35" i="1"/>
  <c r="N45" i="1" s="1"/>
  <c r="M35" i="1"/>
  <c r="M45" i="1" s="1"/>
  <c r="L35" i="1"/>
  <c r="L45" i="1" s="1"/>
  <c r="K35" i="1"/>
  <c r="K45" i="1" s="1"/>
  <c r="J35" i="1"/>
  <c r="J45" i="1" s="1"/>
  <c r="I35" i="1"/>
  <c r="I45" i="1" s="1"/>
  <c r="H35" i="1"/>
  <c r="H45" i="1" s="1"/>
  <c r="G35" i="1"/>
  <c r="G45" i="1" s="1"/>
  <c r="F35" i="1"/>
  <c r="F45" i="1" s="1"/>
  <c r="E35" i="1"/>
  <c r="E45" i="1" s="1"/>
  <c r="D35" i="1"/>
  <c r="D45" i="1" s="1"/>
  <c r="C35" i="1"/>
  <c r="C45" i="1" s="1"/>
  <c r="O45" i="1" s="1"/>
  <c r="B35" i="1"/>
  <c r="B45" i="1" s="1"/>
  <c r="O42" i="1" l="1"/>
  <c r="O35" i="1"/>
  <c r="O27" i="1" l="1"/>
  <c r="O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O23" i="1"/>
  <c r="O22" i="1"/>
  <c r="O21" i="1"/>
  <c r="O20" i="1"/>
  <c r="N19" i="1"/>
  <c r="N12" i="1" s="1"/>
  <c r="N28" i="1" s="1"/>
  <c r="M19" i="1"/>
  <c r="L19" i="1"/>
  <c r="K19" i="1"/>
  <c r="J19" i="1"/>
  <c r="I19" i="1"/>
  <c r="H19" i="1"/>
  <c r="G19" i="1"/>
  <c r="F19" i="1"/>
  <c r="E19" i="1"/>
  <c r="D19" i="1"/>
  <c r="C19" i="1"/>
  <c r="B19" i="1"/>
  <c r="B12" i="1" s="1"/>
  <c r="B28" i="1" s="1"/>
  <c r="O18" i="1"/>
  <c r="O17" i="1"/>
  <c r="O16" i="1"/>
  <c r="O15" i="1"/>
  <c r="O14" i="1"/>
  <c r="N13" i="1"/>
  <c r="M13" i="1"/>
  <c r="L13" i="1"/>
  <c r="K13" i="1"/>
  <c r="J13" i="1"/>
  <c r="I13" i="1"/>
  <c r="H13" i="1"/>
  <c r="G13" i="1"/>
  <c r="F13" i="1"/>
  <c r="F12" i="1" s="1"/>
  <c r="F28" i="1" s="1"/>
  <c r="E13" i="1"/>
  <c r="E12" i="1" s="1"/>
  <c r="E28" i="1" s="1"/>
  <c r="D13" i="1"/>
  <c r="D12" i="1" s="1"/>
  <c r="D28" i="1" s="1"/>
  <c r="C13" i="1"/>
  <c r="B13" i="1"/>
  <c r="M12" i="1"/>
  <c r="M28" i="1" s="1"/>
  <c r="L12" i="1"/>
  <c r="L28" i="1" s="1"/>
  <c r="K12" i="1"/>
  <c r="K28" i="1" s="1"/>
  <c r="J12" i="1"/>
  <c r="J28" i="1" s="1"/>
  <c r="I12" i="1"/>
  <c r="I28" i="1" s="1"/>
  <c r="H12" i="1"/>
  <c r="H28" i="1" s="1"/>
  <c r="C12" i="1"/>
  <c r="C28" i="1" s="1"/>
  <c r="O25" i="1" l="1"/>
  <c r="G12" i="1"/>
  <c r="G28" i="1" s="1"/>
  <c r="O28" i="1" s="1"/>
  <c r="O19" i="1"/>
  <c r="O13" i="1"/>
  <c r="O12" i="1" l="1"/>
</calcChain>
</file>

<file path=xl/sharedStrings.xml><?xml version="1.0" encoding="utf-8"?>
<sst xmlns="http://schemas.openxmlformats.org/spreadsheetml/2006/main" count="141" uniqueCount="53">
  <si>
    <t>Zarządu Powiatu Zduńskowolskiego</t>
  </si>
  <si>
    <t>miesiące</t>
  </si>
  <si>
    <t>PLAN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</si>
  <si>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</si>
  <si>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</si>
  <si>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</si>
  <si>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</si>
  <si>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</si>
  <si>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</si>
  <si>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</si>
  <si>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</si>
  <si>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</si>
  <si>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</si>
  <si>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</si>
  <si>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</si>
  <si>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Aktywna Dolina Rzeki Warty</t>
  </si>
  <si>
    <t>Realizator: Powiat Zduńskowolski</t>
  </si>
  <si>
    <t>Dochody - wydatki</t>
  </si>
  <si>
    <t>środki Gminy Zduńska Wola</t>
  </si>
  <si>
    <t>środki Powiatu Łaskiego</t>
  </si>
  <si>
    <t>środki Gminy Sędziejowice</t>
  </si>
  <si>
    <t>środki UE</t>
  </si>
  <si>
    <t>Nazwa projektu:</t>
  </si>
  <si>
    <t>Miejski Obszar Funkcjonalny Zduńska Wola- Karsznice- budowa łącznika z drogą ekspresową S8 na terenie powiatu zduńskowolskiego i powiatu łaskiego</t>
  </si>
  <si>
    <t>Planowane dochody ogółem, z tego:</t>
  </si>
  <si>
    <t>Planowane dochody bieżące, w tym:</t>
  </si>
  <si>
    <t>środki Miasta Zduńska Wola</t>
  </si>
  <si>
    <t>Planowane dochody majątkowe, w tym:</t>
  </si>
  <si>
    <t>Planowane wydatki ogółem, z tego:</t>
  </si>
  <si>
    <t>Wydatki bieżące</t>
  </si>
  <si>
    <t>Wydatki majątkowe</t>
  </si>
  <si>
    <t>Planowane dochody ogółem z tego:</t>
  </si>
  <si>
    <t>Planowane wydatki ogółem z tego:</t>
  </si>
  <si>
    <t>Nowoczesny zawód w nowoczesnej szkole- Modernizacja Zespołu Szkół w Zduńskiej Woli Karsznicach- zadanie II: budowa budynku z 3 salami dydaktycznymi dla klas o profilach: hotelarskim, gastronomicznym i kolejowym wraz z I wyposażeniem</t>
  </si>
  <si>
    <t>*</t>
  </si>
  <si>
    <t>Razem 2018</t>
  </si>
  <si>
    <t>**</t>
  </si>
  <si>
    <t>*w ramach oznaczonej kwoty, kwota 24 985 zł wpłynie jako refundacja w 2019 r.</t>
  </si>
  <si>
    <t>**w ramach oznaczonej kwoty, kwota 3 688 325 zł wpłynie jako refundacja w 2019 r.</t>
  </si>
  <si>
    <t>Rozbudowa Zespołu Szkół Specjalnych im. M. Grzegorzewskiej w Zduńskiej Woli</t>
  </si>
  <si>
    <t>środki PFRON</t>
  </si>
  <si>
    <t>***</t>
  </si>
  <si>
    <t>*w ramach oznaczonej kwoty, kwota 5 738 zł wpłynie jako refundacja w 2019 r., w ramach tej kwoty mieści się również kwota 11 455 zł stanowiąca refundację z 2017 roku</t>
  </si>
  <si>
    <t>**w ramach oznaczonej kwoty, kwota 2 004 zł wpłynie jako refundacja w 2019 r., w tej kwocie mieści się również kwota 2 001 zł stanowiąca refundację z 2017 roku</t>
  </si>
  <si>
    <t>***w ramach oznaczonej kwoty, kwota 751 zł wpłynie jako refundacja wydatków poniesionych w 2017 r. (w tym: środki PFRON- 113 zł i środki UE- 638 zł)</t>
  </si>
  <si>
    <t>*w ramach oznaczonej kwoty, kwota 7 650 zł wpłynie jako refundacja w 2019 r., w tej kwocie mieści się również kwota 12 550 zł stanowiąca refundację z 2017 roku</t>
  </si>
  <si>
    <t>**w ramach oznaczonej kwoty, kwota 1 654 175 zł stanowi wpływ zaliczki na płatność w I kwartale 2019 r.</t>
  </si>
  <si>
    <t>*w ramach oznaczonej kwoty, kwota 9 621 zł wpłynie jako refundacja w 2019 r., w tej kwocie mieści się również kwota 15 714 zł stanowiąca refundację z 2017 roku</t>
  </si>
  <si>
    <t>**w ramach oznaczonej kwoty, kwota 838 667 zł wpłynie jako refundacja w roku 2019</t>
  </si>
  <si>
    <t>HARMONOGRAM DOCHODÓW I WYDATKÓW BUDŻETU POWIATU NA 2018 ROK w zakresie projektów "miękkich" realizowanych z udziałem środków z budżetu UE</t>
  </si>
  <si>
    <t>Załącznik Nr 3</t>
  </si>
  <si>
    <t>do Uchwały Nr V/106/18</t>
  </si>
  <si>
    <t>z dnia 15 maja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</si>
</sst>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Czcionka tekstu podstawowego"/>
      <charset val="238"/>
    </font>
    <font>
      <b/>
      <u/>
      <sz val="8"/>
      <color theme="1"/>
      <name val="Czcionka tekstu podstawowego"/>
      <charset val="238"/>
    </font>
    <font>
      <sz val="8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8"/>
      <name val="Czcionka tekstu podstawowego"/>
      <charset val="238"/>
    </font>
    <font>
      <b/>
      <u/>
      <sz val="8"/>
      <name val="Czcionka tekstu podstawowego"/>
      <charset val="238"/>
    </font>
    <font>
      <b/>
      <sz val="10"/>
      <name val="Arial"/>
      <family val="2"/>
      <charset val="238"/>
    </font>
    <font>
      <sz val="7"/>
      <color theme="1"/>
      <name val="Czcionka tekstu podstawowego"/>
      <charset val="238"/>
    </font>
    <font>
      <sz val="7"/>
      <name val="Czcionka tekstu podstawowego"/>
      <charset val="238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164" fontId="4" fillId="0" borderId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4" xfId="0" applyFont="1" applyFill="1" applyBorder="1"/>
    <xf numFmtId="0" fontId="6" fillId="2" borderId="15" xfId="0" applyFont="1" applyFill="1" applyBorder="1" applyAlignment="1">
      <alignment horizontal="center"/>
    </xf>
    <xf numFmtId="0" fontId="0" fillId="0" borderId="16" xfId="0" applyBorder="1"/>
    <xf numFmtId="0" fontId="11" fillId="0" borderId="2" xfId="0" applyFont="1" applyBorder="1"/>
    <xf numFmtId="3" fontId="11" fillId="0" borderId="1" xfId="0" applyNumberFormat="1" applyFont="1" applyBorder="1"/>
    <xf numFmtId="3" fontId="11" fillId="0" borderId="10" xfId="0" applyNumberFormat="1" applyFont="1" applyBorder="1"/>
    <xf numFmtId="0" fontId="7" fillId="0" borderId="2" xfId="0" applyFont="1" applyBorder="1"/>
    <xf numFmtId="3" fontId="7" fillId="0" borderId="1" xfId="0" applyNumberFormat="1" applyFont="1" applyBorder="1"/>
    <xf numFmtId="3" fontId="7" fillId="0" borderId="5" xfId="0" applyNumberFormat="1" applyFont="1" applyBorder="1"/>
    <xf numFmtId="3" fontId="7" fillId="0" borderId="13" xfId="0" applyNumberFormat="1" applyFont="1" applyBorder="1"/>
    <xf numFmtId="3" fontId="11" fillId="0" borderId="6" xfId="0" applyNumberFormat="1" applyFont="1" applyBorder="1"/>
    <xf numFmtId="0" fontId="7" fillId="0" borderId="22" xfId="0" applyFont="1" applyBorder="1"/>
    <xf numFmtId="3" fontId="7" fillId="0" borderId="23" xfId="0" applyNumberFormat="1" applyFont="1" applyBorder="1"/>
    <xf numFmtId="3" fontId="7" fillId="0" borderId="24" xfId="0" applyNumberFormat="1" applyFont="1" applyBorder="1"/>
    <xf numFmtId="3" fontId="7" fillId="0" borderId="25" xfId="0" applyNumberFormat="1" applyFont="1" applyBorder="1"/>
    <xf numFmtId="0" fontId="6" fillId="0" borderId="3" xfId="0" applyFont="1" applyBorder="1"/>
    <xf numFmtId="3" fontId="11" fillId="0" borderId="4" xfId="0" applyNumberFormat="1" applyFont="1" applyBorder="1"/>
    <xf numFmtId="3" fontId="11" fillId="0" borderId="7" xfId="0" applyNumberFormat="1" applyFont="1" applyBorder="1"/>
    <xf numFmtId="3" fontId="11" fillId="0" borderId="13" xfId="0" applyNumberFormat="1" applyFont="1" applyBorder="1"/>
    <xf numFmtId="0" fontId="11" fillId="0" borderId="2" xfId="0" applyFont="1" applyBorder="1" applyAlignment="1"/>
    <xf numFmtId="3" fontId="0" fillId="0" borderId="0" xfId="0" applyNumberFormat="1"/>
    <xf numFmtId="0" fontId="12" fillId="0" borderId="2" xfId="0" applyFont="1" applyBorder="1"/>
    <xf numFmtId="3" fontId="12" fillId="0" borderId="1" xfId="0" applyNumberFormat="1" applyFont="1" applyBorder="1"/>
    <xf numFmtId="3" fontId="12" fillId="0" borderId="5" xfId="0" applyNumberFormat="1" applyFont="1" applyBorder="1"/>
    <xf numFmtId="3" fontId="12" fillId="0" borderId="13" xfId="0" applyNumberFormat="1" applyFont="1" applyBorder="1"/>
    <xf numFmtId="0" fontId="12" fillId="0" borderId="22" xfId="0" applyFont="1" applyBorder="1"/>
    <xf numFmtId="3" fontId="12" fillId="0" borderId="23" xfId="0" applyNumberFormat="1" applyFont="1" applyBorder="1"/>
    <xf numFmtId="3" fontId="12" fillId="0" borderId="24" xfId="0" applyNumberFormat="1" applyFont="1" applyBorder="1"/>
    <xf numFmtId="3" fontId="12" fillId="0" borderId="25" xfId="0" applyNumberFormat="1" applyFont="1" applyBorder="1"/>
    <xf numFmtId="0" fontId="14" fillId="2" borderId="8" xfId="0" applyFont="1" applyFill="1" applyBorder="1"/>
    <xf numFmtId="0" fontId="14" fillId="2" borderId="9" xfId="0" applyFont="1" applyFill="1" applyBorder="1"/>
    <xf numFmtId="3" fontId="15" fillId="0" borderId="10" xfId="0" applyNumberFormat="1" applyFont="1" applyBorder="1"/>
    <xf numFmtId="0" fontId="15" fillId="0" borderId="2" xfId="0" applyFont="1" applyBorder="1"/>
    <xf numFmtId="3" fontId="15" fillId="0" borderId="1" xfId="0" applyNumberFormat="1" applyFont="1" applyBorder="1"/>
    <xf numFmtId="3" fontId="15" fillId="0" borderId="6" xfId="0" applyNumberFormat="1" applyFont="1" applyBorder="1"/>
    <xf numFmtId="3" fontId="15" fillId="0" borderId="4" xfId="0" applyNumberFormat="1" applyFont="1" applyBorder="1"/>
    <xf numFmtId="3" fontId="15" fillId="0" borderId="7" xfId="0" applyNumberFormat="1" applyFont="1" applyBorder="1"/>
    <xf numFmtId="0" fontId="14" fillId="2" borderId="14" xfId="0" applyFont="1" applyFill="1" applyBorder="1"/>
    <xf numFmtId="0" fontId="14" fillId="2" borderId="15" xfId="0" applyFont="1" applyFill="1" applyBorder="1" applyAlignment="1">
      <alignment horizontal="center"/>
    </xf>
    <xf numFmtId="0" fontId="13" fillId="0" borderId="16" xfId="0" applyFont="1" applyBorder="1"/>
    <xf numFmtId="3" fontId="15" fillId="0" borderId="13" xfId="0" applyNumberFormat="1" applyFont="1" applyBorder="1"/>
    <xf numFmtId="0" fontId="14" fillId="0" borderId="3" xfId="0" applyFont="1" applyBorder="1"/>
    <xf numFmtId="0" fontId="17" fillId="0" borderId="0" xfId="0" applyFont="1" applyBorder="1"/>
    <xf numFmtId="3" fontId="11" fillId="0" borderId="0" xfId="0" applyNumberFormat="1" applyFont="1" applyBorder="1"/>
    <xf numFmtId="0" fontId="18" fillId="0" borderId="0" xfId="0" applyFont="1" applyBorder="1"/>
    <xf numFmtId="3" fontId="15" fillId="0" borderId="0" xfId="0" applyNumberFormat="1" applyFont="1" applyBorder="1"/>
    <xf numFmtId="3" fontId="0" fillId="0" borderId="0" xfId="0" applyNumberFormat="1" applyBorder="1"/>
    <xf numFmtId="0" fontId="19" fillId="0" borderId="0" xfId="0" applyFont="1"/>
    <xf numFmtId="0" fontId="6" fillId="0" borderId="0" xfId="0" applyFont="1" applyBorder="1"/>
    <xf numFmtId="0" fontId="10" fillId="0" borderId="0" xfId="1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7" fillId="0" borderId="12" xfId="0" applyFont="1" applyFill="1" applyBorder="1" applyAlignment="1"/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11" xfId="0" applyFont="1" applyFill="1" applyBorder="1" applyAlignment="1"/>
    <xf numFmtId="0" fontId="14" fillId="0" borderId="12" xfId="0" applyFont="1" applyFill="1" applyBorder="1" applyAlignment="1"/>
    <xf numFmtId="0" fontId="12" fillId="0" borderId="12" xfId="0" applyFont="1" applyFill="1" applyBorder="1" applyAlignment="1"/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5">
    <cellStyle name="Dziesiętny 2" xfId="4"/>
    <cellStyle name="Excel Built-in Normal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abSelected="1" workbookViewId="0">
      <selection activeCell="M5" sqref="M5"/>
    </sheetView>
  </sheetViews>
  <sheetFormatPr defaultRowHeight="15"/>
  <cols>
    <col min="1" max="1" width="21.85546875" customWidth="1"/>
    <col min="2" max="2" width="9.85546875" bestFit="1" customWidth="1"/>
    <col min="10" max="10" width="10.140625" bestFit="1" customWidth="1"/>
    <col min="14" max="14" width="10" customWidth="1"/>
    <col min="15" max="15" width="14.85546875" customWidth="1"/>
    <col min="16" max="16" width="3.7109375" customWidth="1"/>
  </cols>
  <sheetData>
    <row r="1" spans="1:16" s="1" customFormat="1">
      <c r="M1" s="3" t="s">
        <v>50</v>
      </c>
    </row>
    <row r="2" spans="1:16" s="1" customFormat="1">
      <c r="M2" s="2" t="s">
        <v>51</v>
      </c>
    </row>
    <row r="3" spans="1:16" s="1" customFormat="1">
      <c r="M3" s="2" t="s">
        <v>0</v>
      </c>
    </row>
    <row r="4" spans="1:16" s="1" customFormat="1">
      <c r="M4" s="2" t="s">
        <v>52</v>
      </c>
    </row>
    <row r="5" spans="1:16" s="1" customFormat="1"/>
    <row r="6" spans="1:16">
      <c r="A6" s="56" t="s">
        <v>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6" ht="15.75" thickBot="1"/>
    <row r="8" spans="1:16" ht="15.75" thickBot="1">
      <c r="A8" s="5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7" t="s">
        <v>14</v>
      </c>
      <c r="O8" s="8" t="s">
        <v>35</v>
      </c>
      <c r="P8" s="4"/>
    </row>
    <row r="9" spans="1:16">
      <c r="A9" s="63" t="s">
        <v>22</v>
      </c>
      <c r="B9" s="64"/>
      <c r="C9" s="64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9"/>
      <c r="P9" s="4"/>
    </row>
    <row r="10" spans="1:16">
      <c r="A10" s="57" t="s">
        <v>23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4"/>
    </row>
    <row r="11" spans="1:16" ht="15.75" thickBot="1">
      <c r="A11" s="60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"/>
    </row>
    <row r="12" spans="1:16">
      <c r="A12" s="26" t="s">
        <v>24</v>
      </c>
      <c r="B12" s="11">
        <f>SUM(B13+B19)</f>
        <v>19927809</v>
      </c>
      <c r="C12" s="11">
        <f t="shared" ref="C12:N12" si="0">SUM(C13+C19)</f>
        <v>4250</v>
      </c>
      <c r="D12" s="11">
        <f t="shared" si="0"/>
        <v>4250</v>
      </c>
      <c r="E12" s="11">
        <f t="shared" si="0"/>
        <v>581216</v>
      </c>
      <c r="F12" s="11">
        <f t="shared" si="0"/>
        <v>581216</v>
      </c>
      <c r="G12" s="11">
        <f t="shared" si="0"/>
        <v>4857481</v>
      </c>
      <c r="H12" s="11">
        <f t="shared" si="0"/>
        <v>-1817484</v>
      </c>
      <c r="I12" s="11">
        <f t="shared" si="0"/>
        <v>115071</v>
      </c>
      <c r="J12" s="11">
        <f t="shared" si="0"/>
        <v>6521225</v>
      </c>
      <c r="K12" s="11">
        <f t="shared" si="0"/>
        <v>148356</v>
      </c>
      <c r="L12" s="11">
        <f t="shared" si="0"/>
        <v>0</v>
      </c>
      <c r="M12" s="11">
        <f t="shared" si="0"/>
        <v>0</v>
      </c>
      <c r="N12" s="11">
        <f t="shared" si="0"/>
        <v>5218918</v>
      </c>
      <c r="O12" s="12">
        <f>SUM(C12:N12)</f>
        <v>16214499</v>
      </c>
      <c r="P12" s="4" t="s">
        <v>34</v>
      </c>
    </row>
    <row r="13" spans="1:16">
      <c r="A13" s="10" t="s">
        <v>25</v>
      </c>
      <c r="B13" s="11">
        <f>SUM(B14:B18)</f>
        <v>70036</v>
      </c>
      <c r="C13" s="11">
        <f t="shared" ref="C13:N13" si="1">SUM(C14:C18)</f>
        <v>4250</v>
      </c>
      <c r="D13" s="11">
        <f t="shared" si="1"/>
        <v>4250</v>
      </c>
      <c r="E13" s="11">
        <f t="shared" si="1"/>
        <v>1703</v>
      </c>
      <c r="F13" s="11">
        <f t="shared" si="1"/>
        <v>1703</v>
      </c>
      <c r="G13" s="11">
        <f t="shared" si="1"/>
        <v>1706</v>
      </c>
      <c r="H13" s="11">
        <f t="shared" si="1"/>
        <v>4250</v>
      </c>
      <c r="I13" s="11">
        <f t="shared" si="1"/>
        <v>0</v>
      </c>
      <c r="J13" s="11">
        <f t="shared" si="1"/>
        <v>566</v>
      </c>
      <c r="K13" s="11">
        <f t="shared" si="1"/>
        <v>22365</v>
      </c>
      <c r="L13" s="11">
        <f t="shared" si="1"/>
        <v>0</v>
      </c>
      <c r="M13" s="11">
        <f t="shared" si="1"/>
        <v>0</v>
      </c>
      <c r="N13" s="11">
        <f t="shared" si="1"/>
        <v>4258</v>
      </c>
      <c r="O13" s="25">
        <f>SUM(C13:N13)</f>
        <v>45051</v>
      </c>
      <c r="P13" s="4"/>
    </row>
    <row r="14" spans="1:16">
      <c r="A14" s="13" t="s">
        <v>21</v>
      </c>
      <c r="B14" s="14">
        <v>64358</v>
      </c>
      <c r="C14" s="14">
        <v>4250</v>
      </c>
      <c r="D14" s="14">
        <v>4250</v>
      </c>
      <c r="E14" s="14"/>
      <c r="F14" s="14"/>
      <c r="G14" s="14"/>
      <c r="H14" s="14">
        <v>4250</v>
      </c>
      <c r="I14" s="14"/>
      <c r="J14" s="14"/>
      <c r="K14" s="14">
        <v>22365</v>
      </c>
      <c r="L14" s="14"/>
      <c r="M14" s="14"/>
      <c r="N14" s="15">
        <v>4258</v>
      </c>
      <c r="O14" s="16">
        <f>SUM(C14:N14)</f>
        <v>39373</v>
      </c>
      <c r="P14" s="4"/>
    </row>
    <row r="15" spans="1:16">
      <c r="A15" s="13" t="s">
        <v>26</v>
      </c>
      <c r="B15" s="14">
        <v>1136</v>
      </c>
      <c r="C15" s="14"/>
      <c r="D15" s="14"/>
      <c r="E15" s="14"/>
      <c r="F15" s="14"/>
      <c r="G15" s="14">
        <v>570</v>
      </c>
      <c r="H15" s="14"/>
      <c r="I15" s="14"/>
      <c r="J15" s="14">
        <v>566</v>
      </c>
      <c r="K15" s="14"/>
      <c r="L15" s="14"/>
      <c r="M15" s="14"/>
      <c r="N15" s="15"/>
      <c r="O15" s="16">
        <f t="shared" ref="O15:O18" si="2">SUM(C15:N15)</f>
        <v>1136</v>
      </c>
      <c r="P15" s="4"/>
    </row>
    <row r="16" spans="1:16">
      <c r="A16" s="13" t="s">
        <v>18</v>
      </c>
      <c r="B16" s="14">
        <v>1703</v>
      </c>
      <c r="C16" s="14"/>
      <c r="D16" s="14"/>
      <c r="E16" s="14">
        <v>1703</v>
      </c>
      <c r="F16" s="14"/>
      <c r="G16" s="14"/>
      <c r="H16" s="14"/>
      <c r="I16" s="14"/>
      <c r="J16" s="14"/>
      <c r="K16" s="14"/>
      <c r="L16" s="14"/>
      <c r="M16" s="14"/>
      <c r="N16" s="15"/>
      <c r="O16" s="16">
        <f t="shared" si="2"/>
        <v>1703</v>
      </c>
      <c r="P16" s="4"/>
    </row>
    <row r="17" spans="1:16">
      <c r="A17" s="13" t="s">
        <v>20</v>
      </c>
      <c r="B17" s="14">
        <v>1703</v>
      </c>
      <c r="C17" s="14"/>
      <c r="D17" s="14"/>
      <c r="E17" s="14"/>
      <c r="F17" s="14">
        <v>1703</v>
      </c>
      <c r="G17" s="14"/>
      <c r="H17" s="14"/>
      <c r="I17" s="14"/>
      <c r="J17" s="14"/>
      <c r="K17" s="14"/>
      <c r="L17" s="14"/>
      <c r="M17" s="14"/>
      <c r="N17" s="15"/>
      <c r="O17" s="16">
        <f t="shared" si="2"/>
        <v>1703</v>
      </c>
      <c r="P17" s="4"/>
    </row>
    <row r="18" spans="1:16">
      <c r="A18" s="13" t="s">
        <v>19</v>
      </c>
      <c r="B18" s="14">
        <v>1136</v>
      </c>
      <c r="C18" s="14"/>
      <c r="D18" s="14"/>
      <c r="E18" s="14"/>
      <c r="F18" s="14"/>
      <c r="G18" s="14">
        <v>1136</v>
      </c>
      <c r="H18" s="14"/>
      <c r="I18" s="14"/>
      <c r="J18" s="14"/>
      <c r="K18" s="14"/>
      <c r="L18" s="14"/>
      <c r="M18" s="14"/>
      <c r="N18" s="15"/>
      <c r="O18" s="16">
        <f t="shared" si="2"/>
        <v>1136</v>
      </c>
      <c r="P18" s="4"/>
    </row>
    <row r="19" spans="1:16">
      <c r="A19" s="10" t="s">
        <v>27</v>
      </c>
      <c r="B19" s="11">
        <f>SUM(B20:B24)</f>
        <v>19857773</v>
      </c>
      <c r="C19" s="11">
        <f t="shared" ref="C19:N19" si="3">SUM(C20:C24)</f>
        <v>0</v>
      </c>
      <c r="D19" s="11">
        <f t="shared" si="3"/>
        <v>0</v>
      </c>
      <c r="E19" s="11">
        <f t="shared" si="3"/>
        <v>579513</v>
      </c>
      <c r="F19" s="11">
        <f t="shared" si="3"/>
        <v>579513</v>
      </c>
      <c r="G19" s="11">
        <f t="shared" si="3"/>
        <v>4855775</v>
      </c>
      <c r="H19" s="11">
        <f t="shared" si="3"/>
        <v>-1821734</v>
      </c>
      <c r="I19" s="11">
        <f t="shared" si="3"/>
        <v>115071</v>
      </c>
      <c r="J19" s="11">
        <f t="shared" si="3"/>
        <v>6520659</v>
      </c>
      <c r="K19" s="11">
        <f t="shared" si="3"/>
        <v>125991</v>
      </c>
      <c r="L19" s="11">
        <f t="shared" si="3"/>
        <v>0</v>
      </c>
      <c r="M19" s="11">
        <f t="shared" si="3"/>
        <v>0</v>
      </c>
      <c r="N19" s="11">
        <f t="shared" si="3"/>
        <v>5214660</v>
      </c>
      <c r="O19" s="25">
        <f>SUM(C19:N19)</f>
        <v>16169448</v>
      </c>
      <c r="P19" s="4"/>
    </row>
    <row r="20" spans="1:16">
      <c r="A20" s="13" t="s">
        <v>21</v>
      </c>
      <c r="B20" s="14">
        <v>17926063</v>
      </c>
      <c r="C20" s="14"/>
      <c r="D20" s="14"/>
      <c r="E20" s="14"/>
      <c r="F20" s="14"/>
      <c r="G20" s="14">
        <v>4423740</v>
      </c>
      <c r="H20" s="14">
        <v>-1821734</v>
      </c>
      <c r="I20" s="14"/>
      <c r="J20" s="14">
        <v>6520659</v>
      </c>
      <c r="K20" s="14"/>
      <c r="L20" s="14"/>
      <c r="M20" s="14"/>
      <c r="N20" s="15">
        <v>5115073</v>
      </c>
      <c r="O20" s="16">
        <f>SUM(C20:N20)</f>
        <v>14237738</v>
      </c>
      <c r="P20" s="4" t="s">
        <v>36</v>
      </c>
    </row>
    <row r="21" spans="1:16">
      <c r="A21" s="13" t="s">
        <v>26</v>
      </c>
      <c r="B21" s="14">
        <v>386342</v>
      </c>
      <c r="C21" s="14"/>
      <c r="D21" s="14"/>
      <c r="E21" s="14"/>
      <c r="F21" s="14"/>
      <c r="G21" s="14">
        <v>45693</v>
      </c>
      <c r="H21" s="14"/>
      <c r="I21" s="14">
        <v>115071</v>
      </c>
      <c r="J21" s="14"/>
      <c r="K21" s="14">
        <v>125991</v>
      </c>
      <c r="L21" s="14"/>
      <c r="M21" s="14"/>
      <c r="N21" s="15">
        <v>99587</v>
      </c>
      <c r="O21" s="16">
        <f t="shared" ref="O21:O24" si="4">SUM(C21:N21)</f>
        <v>386342</v>
      </c>
      <c r="P21" s="4"/>
    </row>
    <row r="22" spans="1:16">
      <c r="A22" s="13" t="s">
        <v>18</v>
      </c>
      <c r="B22" s="14">
        <v>579513</v>
      </c>
      <c r="C22" s="14"/>
      <c r="D22" s="14"/>
      <c r="E22" s="14">
        <v>579513</v>
      </c>
      <c r="F22" s="14"/>
      <c r="G22" s="14"/>
      <c r="H22" s="14"/>
      <c r="I22" s="14"/>
      <c r="J22" s="14"/>
      <c r="K22" s="14"/>
      <c r="L22" s="14"/>
      <c r="M22" s="14"/>
      <c r="N22" s="15"/>
      <c r="O22" s="16">
        <f t="shared" si="4"/>
        <v>579513</v>
      </c>
      <c r="P22" s="4"/>
    </row>
    <row r="23" spans="1:16">
      <c r="A23" s="13" t="s">
        <v>20</v>
      </c>
      <c r="B23" s="14">
        <v>579513</v>
      </c>
      <c r="C23" s="14"/>
      <c r="D23" s="14"/>
      <c r="E23" s="14"/>
      <c r="F23" s="14">
        <v>579513</v>
      </c>
      <c r="G23" s="14"/>
      <c r="H23" s="14"/>
      <c r="I23" s="14"/>
      <c r="J23" s="14"/>
      <c r="K23" s="14"/>
      <c r="L23" s="14"/>
      <c r="M23" s="14"/>
      <c r="N23" s="15"/>
      <c r="O23" s="16">
        <f t="shared" si="4"/>
        <v>579513</v>
      </c>
      <c r="P23" s="4"/>
    </row>
    <row r="24" spans="1:16">
      <c r="A24" s="13" t="s">
        <v>19</v>
      </c>
      <c r="B24" s="14">
        <v>386342</v>
      </c>
      <c r="C24" s="14"/>
      <c r="D24" s="14"/>
      <c r="E24" s="14"/>
      <c r="F24" s="14"/>
      <c r="G24" s="14">
        <v>386342</v>
      </c>
      <c r="H24" s="14"/>
      <c r="I24" s="14"/>
      <c r="J24" s="14"/>
      <c r="K24" s="14"/>
      <c r="L24" s="14"/>
      <c r="M24" s="14"/>
      <c r="N24" s="15"/>
      <c r="O24" s="16">
        <f t="shared" si="4"/>
        <v>386342</v>
      </c>
      <c r="P24" s="4"/>
    </row>
    <row r="25" spans="1:16">
      <c r="A25" s="10" t="s">
        <v>28</v>
      </c>
      <c r="B25" s="11">
        <f>SUM(B26:B27)</f>
        <v>21865207</v>
      </c>
      <c r="C25" s="11">
        <f t="shared" ref="C25:N25" si="5">SUM(C26:C27)</f>
        <v>5000</v>
      </c>
      <c r="D25" s="11">
        <f t="shared" si="5"/>
        <v>5000</v>
      </c>
      <c r="E25" s="11">
        <f t="shared" si="5"/>
        <v>5000</v>
      </c>
      <c r="F25" s="11">
        <f t="shared" si="5"/>
        <v>5000</v>
      </c>
      <c r="G25" s="11">
        <f t="shared" si="5"/>
        <v>3051184</v>
      </c>
      <c r="H25" s="11">
        <f t="shared" si="5"/>
        <v>5000</v>
      </c>
      <c r="I25" s="11">
        <f t="shared" si="5"/>
        <v>7676364</v>
      </c>
      <c r="J25" s="11">
        <f t="shared" si="5"/>
        <v>5000</v>
      </c>
      <c r="K25" s="11">
        <f t="shared" si="5"/>
        <v>8404400</v>
      </c>
      <c r="L25" s="11">
        <f t="shared" si="5"/>
        <v>5000</v>
      </c>
      <c r="M25" s="11">
        <f t="shared" si="5"/>
        <v>5000</v>
      </c>
      <c r="N25" s="11">
        <f t="shared" si="5"/>
        <v>2693259</v>
      </c>
      <c r="O25" s="17">
        <f>SUM(C25:N25)</f>
        <v>21865207</v>
      </c>
      <c r="P25" s="4"/>
    </row>
    <row r="26" spans="1:16">
      <c r="A26" s="18" t="s">
        <v>29</v>
      </c>
      <c r="B26" s="19">
        <v>75722</v>
      </c>
      <c r="C26" s="19">
        <v>5000</v>
      </c>
      <c r="D26" s="19">
        <v>5000</v>
      </c>
      <c r="E26" s="19">
        <v>5000</v>
      </c>
      <c r="F26" s="19">
        <v>5000</v>
      </c>
      <c r="G26" s="19">
        <v>8000</v>
      </c>
      <c r="H26" s="19">
        <v>5000</v>
      </c>
      <c r="I26" s="19">
        <v>5000</v>
      </c>
      <c r="J26" s="19">
        <v>5000</v>
      </c>
      <c r="K26" s="19">
        <v>5000</v>
      </c>
      <c r="L26" s="19">
        <v>5000</v>
      </c>
      <c r="M26" s="19">
        <v>5000</v>
      </c>
      <c r="N26" s="20">
        <v>17722</v>
      </c>
      <c r="O26" s="21">
        <f>SUM(C26:N26)</f>
        <v>75722</v>
      </c>
      <c r="P26" s="4"/>
    </row>
    <row r="27" spans="1:16">
      <c r="A27" s="18" t="s">
        <v>30</v>
      </c>
      <c r="B27" s="19">
        <v>21789485</v>
      </c>
      <c r="C27" s="19"/>
      <c r="D27" s="19"/>
      <c r="E27" s="19"/>
      <c r="F27" s="19"/>
      <c r="G27" s="19">
        <v>3043184</v>
      </c>
      <c r="H27" s="19"/>
      <c r="I27" s="19">
        <v>7671364</v>
      </c>
      <c r="J27" s="19"/>
      <c r="K27" s="19">
        <v>8399400</v>
      </c>
      <c r="L27" s="19"/>
      <c r="M27" s="19"/>
      <c r="N27" s="20">
        <v>2675537</v>
      </c>
      <c r="O27" s="21">
        <f>SUM(C27:N27)</f>
        <v>21789485</v>
      </c>
      <c r="P27" s="4"/>
    </row>
    <row r="28" spans="1:16" ht="15.75" thickBot="1">
      <c r="A28" s="22" t="s">
        <v>17</v>
      </c>
      <c r="B28" s="23">
        <f>SUM(B12-B25)</f>
        <v>-1937398</v>
      </c>
      <c r="C28" s="23">
        <f t="shared" ref="C28:N28" si="6">SUM(C12-C25)</f>
        <v>-750</v>
      </c>
      <c r="D28" s="23">
        <f t="shared" si="6"/>
        <v>-750</v>
      </c>
      <c r="E28" s="23">
        <f t="shared" si="6"/>
        <v>576216</v>
      </c>
      <c r="F28" s="23">
        <f t="shared" si="6"/>
        <v>576216</v>
      </c>
      <c r="G28" s="23">
        <f t="shared" si="6"/>
        <v>1806297</v>
      </c>
      <c r="H28" s="23">
        <f t="shared" si="6"/>
        <v>-1822484</v>
      </c>
      <c r="I28" s="23">
        <f t="shared" si="6"/>
        <v>-7561293</v>
      </c>
      <c r="J28" s="23">
        <f t="shared" si="6"/>
        <v>6516225</v>
      </c>
      <c r="K28" s="23">
        <f t="shared" si="6"/>
        <v>-8256044</v>
      </c>
      <c r="L28" s="23">
        <f t="shared" si="6"/>
        <v>-5000</v>
      </c>
      <c r="M28" s="23">
        <f t="shared" si="6"/>
        <v>-5000</v>
      </c>
      <c r="N28" s="23">
        <f t="shared" si="6"/>
        <v>2525659</v>
      </c>
      <c r="O28" s="24">
        <f>SUM(C28:N28)</f>
        <v>-5650708</v>
      </c>
      <c r="P28" s="4"/>
    </row>
    <row r="29" spans="1:16">
      <c r="A29" s="49" t="s">
        <v>37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4"/>
    </row>
    <row r="30" spans="1:16" ht="15.75" thickBot="1">
      <c r="A30" s="49" t="s">
        <v>38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4"/>
    </row>
    <row r="31" spans="1:16" ht="15.75" thickBot="1">
      <c r="A31" s="36" t="s">
        <v>1</v>
      </c>
      <c r="B31" s="37" t="s">
        <v>2</v>
      </c>
      <c r="C31" s="37" t="s">
        <v>3</v>
      </c>
      <c r="D31" s="37" t="s">
        <v>4</v>
      </c>
      <c r="E31" s="37" t="s">
        <v>5</v>
      </c>
      <c r="F31" s="37" t="s">
        <v>6</v>
      </c>
      <c r="G31" s="37" t="s">
        <v>7</v>
      </c>
      <c r="H31" s="37" t="s">
        <v>8</v>
      </c>
      <c r="I31" s="37" t="s">
        <v>9</v>
      </c>
      <c r="J31" s="37" t="s">
        <v>10</v>
      </c>
      <c r="K31" s="37" t="s">
        <v>11</v>
      </c>
      <c r="L31" s="37" t="s">
        <v>12</v>
      </c>
      <c r="M31" s="37" t="s">
        <v>13</v>
      </c>
      <c r="N31" s="44" t="s">
        <v>14</v>
      </c>
      <c r="O31" s="45" t="s">
        <v>35</v>
      </c>
      <c r="P31" s="4"/>
    </row>
    <row r="32" spans="1:16">
      <c r="A32" s="72" t="s">
        <v>22</v>
      </c>
      <c r="B32" s="73"/>
      <c r="C32" s="73"/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46"/>
      <c r="P32" s="4"/>
    </row>
    <row r="33" spans="1:16">
      <c r="A33" s="75" t="s">
        <v>39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7"/>
      <c r="P33" s="4"/>
    </row>
    <row r="34" spans="1:16" ht="15.75" thickBot="1">
      <c r="A34" s="66" t="s">
        <v>16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  <c r="P34" s="4"/>
    </row>
    <row r="35" spans="1:16">
      <c r="A35" s="39" t="s">
        <v>31</v>
      </c>
      <c r="B35" s="40">
        <f t="shared" ref="B35:N35" si="7">SUM(B36+B39)</f>
        <v>1553696</v>
      </c>
      <c r="C35" s="40">
        <f t="shared" si="7"/>
        <v>0</v>
      </c>
      <c r="D35" s="40">
        <f t="shared" si="7"/>
        <v>9337</v>
      </c>
      <c r="E35" s="40">
        <f t="shared" si="7"/>
        <v>0</v>
      </c>
      <c r="F35" s="40">
        <f t="shared" si="7"/>
        <v>8606</v>
      </c>
      <c r="G35" s="40">
        <f t="shared" si="7"/>
        <v>0</v>
      </c>
      <c r="H35" s="40">
        <f t="shared" si="7"/>
        <v>0</v>
      </c>
      <c r="I35" s="40">
        <f t="shared" si="7"/>
        <v>8606</v>
      </c>
      <c r="J35" s="40">
        <f t="shared" si="7"/>
        <v>1279694</v>
      </c>
      <c r="K35" s="40">
        <f t="shared" si="7"/>
        <v>5738</v>
      </c>
      <c r="L35" s="40">
        <f t="shared" si="7"/>
        <v>225827</v>
      </c>
      <c r="M35" s="40">
        <f t="shared" si="7"/>
        <v>13750</v>
      </c>
      <c r="N35" s="40">
        <f t="shared" si="7"/>
        <v>8606</v>
      </c>
      <c r="O35" s="38">
        <f t="shared" ref="O35:O45" si="8">SUM(C35:N35)</f>
        <v>1560164</v>
      </c>
      <c r="P35" s="4"/>
    </row>
    <row r="36" spans="1:16">
      <c r="A36" s="39" t="s">
        <v>25</v>
      </c>
      <c r="B36" s="40">
        <f t="shared" ref="B36:N36" si="9">SUM(B37:B37)</f>
        <v>34425</v>
      </c>
      <c r="C36" s="40">
        <f t="shared" si="9"/>
        <v>0</v>
      </c>
      <c r="D36" s="40">
        <f t="shared" si="9"/>
        <v>8586</v>
      </c>
      <c r="E36" s="40">
        <f t="shared" si="9"/>
        <v>0</v>
      </c>
      <c r="F36" s="40">
        <f t="shared" si="9"/>
        <v>8606</v>
      </c>
      <c r="G36" s="40">
        <f t="shared" si="9"/>
        <v>0</v>
      </c>
      <c r="H36" s="40">
        <f t="shared" si="9"/>
        <v>0</v>
      </c>
      <c r="I36" s="40">
        <f t="shared" si="9"/>
        <v>8606</v>
      </c>
      <c r="J36" s="40">
        <f t="shared" si="9"/>
        <v>0</v>
      </c>
      <c r="K36" s="40">
        <f t="shared" si="9"/>
        <v>5738</v>
      </c>
      <c r="L36" s="40">
        <f t="shared" si="9"/>
        <v>0</v>
      </c>
      <c r="M36" s="40">
        <f t="shared" si="9"/>
        <v>0</v>
      </c>
      <c r="N36" s="40">
        <f t="shared" si="9"/>
        <v>8606</v>
      </c>
      <c r="O36" s="47">
        <f t="shared" si="8"/>
        <v>40142</v>
      </c>
      <c r="P36" s="4"/>
    </row>
    <row r="37" spans="1:16">
      <c r="A37" s="28" t="s">
        <v>21</v>
      </c>
      <c r="B37" s="29">
        <v>34425</v>
      </c>
      <c r="C37" s="29"/>
      <c r="D37" s="29">
        <v>8586</v>
      </c>
      <c r="E37" s="29"/>
      <c r="F37" s="29">
        <v>8606</v>
      </c>
      <c r="G37" s="29"/>
      <c r="H37" s="29"/>
      <c r="I37" s="29">
        <v>8606</v>
      </c>
      <c r="J37" s="29"/>
      <c r="K37" s="29">
        <v>5738</v>
      </c>
      <c r="L37" s="29"/>
      <c r="M37" s="29"/>
      <c r="N37" s="30">
        <v>8606</v>
      </c>
      <c r="O37" s="31">
        <f t="shared" si="8"/>
        <v>40142</v>
      </c>
      <c r="P37" s="4" t="s">
        <v>34</v>
      </c>
    </row>
    <row r="38" spans="1:16">
      <c r="A38" s="28" t="s">
        <v>40</v>
      </c>
      <c r="B38" s="29">
        <v>6075</v>
      </c>
      <c r="C38" s="29"/>
      <c r="D38" s="29">
        <v>1515</v>
      </c>
      <c r="E38" s="29"/>
      <c r="F38" s="29"/>
      <c r="G38" s="29">
        <v>1519</v>
      </c>
      <c r="H38" s="29"/>
      <c r="I38" s="29"/>
      <c r="J38" s="29">
        <v>1519</v>
      </c>
      <c r="K38" s="29"/>
      <c r="L38" s="29">
        <v>1519</v>
      </c>
      <c r="M38" s="29"/>
      <c r="N38" s="30"/>
      <c r="O38" s="31">
        <f t="shared" si="8"/>
        <v>6072</v>
      </c>
      <c r="P38" s="4" t="s">
        <v>36</v>
      </c>
    </row>
    <row r="39" spans="1:16">
      <c r="A39" s="39" t="s">
        <v>27</v>
      </c>
      <c r="B39" s="40">
        <f>SUM(B40:B41)</f>
        <v>1519271</v>
      </c>
      <c r="C39" s="40">
        <f t="shared" ref="C39:N39" si="10">SUM(C40:C41)</f>
        <v>0</v>
      </c>
      <c r="D39" s="40">
        <f t="shared" si="10"/>
        <v>751</v>
      </c>
      <c r="E39" s="40">
        <f t="shared" si="10"/>
        <v>0</v>
      </c>
      <c r="F39" s="40">
        <f t="shared" si="10"/>
        <v>0</v>
      </c>
      <c r="G39" s="40">
        <f t="shared" si="10"/>
        <v>0</v>
      </c>
      <c r="H39" s="40">
        <f t="shared" si="10"/>
        <v>0</v>
      </c>
      <c r="I39" s="40">
        <f t="shared" si="10"/>
        <v>0</v>
      </c>
      <c r="J39" s="40">
        <f t="shared" si="10"/>
        <v>1279694</v>
      </c>
      <c r="K39" s="40">
        <f t="shared" si="10"/>
        <v>0</v>
      </c>
      <c r="L39" s="40">
        <f t="shared" si="10"/>
        <v>225827</v>
      </c>
      <c r="M39" s="40">
        <f t="shared" si="10"/>
        <v>13750</v>
      </c>
      <c r="N39" s="40">
        <f t="shared" si="10"/>
        <v>0</v>
      </c>
      <c r="O39" s="47">
        <f t="shared" si="8"/>
        <v>1520022</v>
      </c>
      <c r="P39" s="4" t="s">
        <v>41</v>
      </c>
    </row>
    <row r="40" spans="1:16">
      <c r="A40" s="28" t="s">
        <v>21</v>
      </c>
      <c r="B40" s="29">
        <v>1291380</v>
      </c>
      <c r="C40" s="29"/>
      <c r="D40" s="29">
        <v>638</v>
      </c>
      <c r="E40" s="29"/>
      <c r="F40" s="29"/>
      <c r="G40" s="29"/>
      <c r="H40" s="29"/>
      <c r="I40" s="29"/>
      <c r="J40" s="29">
        <v>1279694</v>
      </c>
      <c r="K40" s="29"/>
      <c r="L40" s="29"/>
      <c r="M40" s="29">
        <v>11686</v>
      </c>
      <c r="N40" s="30"/>
      <c r="O40" s="31">
        <f t="shared" si="8"/>
        <v>1292018</v>
      </c>
      <c r="P40" s="4"/>
    </row>
    <row r="41" spans="1:16">
      <c r="A41" s="28" t="s">
        <v>40</v>
      </c>
      <c r="B41" s="29">
        <v>227891</v>
      </c>
      <c r="C41" s="29"/>
      <c r="D41" s="29">
        <v>113</v>
      </c>
      <c r="E41" s="29"/>
      <c r="F41" s="29"/>
      <c r="G41" s="29"/>
      <c r="H41" s="29"/>
      <c r="I41" s="29"/>
      <c r="J41" s="29"/>
      <c r="K41" s="29"/>
      <c r="L41" s="29">
        <v>225827</v>
      </c>
      <c r="M41" s="29">
        <v>2064</v>
      </c>
      <c r="N41" s="30"/>
      <c r="O41" s="31">
        <f t="shared" si="8"/>
        <v>228004</v>
      </c>
      <c r="P41" s="4"/>
    </row>
    <row r="42" spans="1:16">
      <c r="A42" s="39" t="s">
        <v>32</v>
      </c>
      <c r="B42" s="40">
        <f>SUM(B43:B44)</f>
        <v>1909204</v>
      </c>
      <c r="C42" s="40">
        <f t="shared" ref="C42:M42" si="11">SUM(C43:C44)</f>
        <v>3375</v>
      </c>
      <c r="D42" s="40">
        <f t="shared" si="11"/>
        <v>3375</v>
      </c>
      <c r="E42" s="40">
        <f t="shared" si="11"/>
        <v>3375</v>
      </c>
      <c r="F42" s="40">
        <f t="shared" si="11"/>
        <v>3375</v>
      </c>
      <c r="G42" s="40">
        <f t="shared" si="11"/>
        <v>3375</v>
      </c>
      <c r="H42" s="40">
        <f t="shared" si="11"/>
        <v>3375</v>
      </c>
      <c r="I42" s="40">
        <f t="shared" si="11"/>
        <v>3375</v>
      </c>
      <c r="J42" s="40">
        <f t="shared" si="11"/>
        <v>1855168</v>
      </c>
      <c r="K42" s="40">
        <f t="shared" si="11"/>
        <v>3375</v>
      </c>
      <c r="L42" s="40">
        <f t="shared" si="11"/>
        <v>3375</v>
      </c>
      <c r="M42" s="40">
        <f t="shared" si="11"/>
        <v>20286</v>
      </c>
      <c r="N42" s="40">
        <f>SUM(N43:N44)</f>
        <v>3375</v>
      </c>
      <c r="O42" s="41">
        <f t="shared" si="8"/>
        <v>1909204</v>
      </c>
      <c r="P42" s="4"/>
    </row>
    <row r="43" spans="1:16">
      <c r="A43" s="32" t="s">
        <v>29</v>
      </c>
      <c r="B43" s="33">
        <v>40500</v>
      </c>
      <c r="C43" s="33">
        <v>3375</v>
      </c>
      <c r="D43" s="33">
        <v>3375</v>
      </c>
      <c r="E43" s="33">
        <v>3375</v>
      </c>
      <c r="F43" s="33">
        <v>3375</v>
      </c>
      <c r="G43" s="33">
        <v>3375</v>
      </c>
      <c r="H43" s="33">
        <v>3375</v>
      </c>
      <c r="I43" s="33">
        <v>3375</v>
      </c>
      <c r="J43" s="33">
        <v>3375</v>
      </c>
      <c r="K43" s="33">
        <v>3375</v>
      </c>
      <c r="L43" s="33">
        <v>3375</v>
      </c>
      <c r="M43" s="33">
        <v>3375</v>
      </c>
      <c r="N43" s="34">
        <v>3375</v>
      </c>
      <c r="O43" s="35">
        <f t="shared" si="8"/>
        <v>40500</v>
      </c>
      <c r="P43" s="4"/>
    </row>
    <row r="44" spans="1:16">
      <c r="A44" s="32" t="s">
        <v>30</v>
      </c>
      <c r="B44" s="33">
        <v>1868704</v>
      </c>
      <c r="C44" s="33"/>
      <c r="D44" s="33"/>
      <c r="E44" s="33"/>
      <c r="F44" s="33"/>
      <c r="G44" s="33"/>
      <c r="H44" s="33"/>
      <c r="I44" s="33"/>
      <c r="J44" s="33">
        <v>1851793</v>
      </c>
      <c r="K44" s="33"/>
      <c r="L44" s="33"/>
      <c r="M44" s="33">
        <v>16911</v>
      </c>
      <c r="N44" s="34"/>
      <c r="O44" s="35">
        <f t="shared" si="8"/>
        <v>1868704</v>
      </c>
      <c r="P44" s="4"/>
    </row>
    <row r="45" spans="1:16" ht="15.75" thickBot="1">
      <c r="A45" s="48" t="s">
        <v>17</v>
      </c>
      <c r="B45" s="42">
        <f t="shared" ref="B45:N45" si="12">SUM(B35-B42)</f>
        <v>-355508</v>
      </c>
      <c r="C45" s="42">
        <f t="shared" si="12"/>
        <v>-3375</v>
      </c>
      <c r="D45" s="42">
        <f t="shared" si="12"/>
        <v>5962</v>
      </c>
      <c r="E45" s="42">
        <f t="shared" si="12"/>
        <v>-3375</v>
      </c>
      <c r="F45" s="42">
        <f t="shared" si="12"/>
        <v>5231</v>
      </c>
      <c r="G45" s="42">
        <f t="shared" si="12"/>
        <v>-3375</v>
      </c>
      <c r="H45" s="42">
        <f t="shared" si="12"/>
        <v>-3375</v>
      </c>
      <c r="I45" s="42">
        <f t="shared" si="12"/>
        <v>5231</v>
      </c>
      <c r="J45" s="42">
        <f t="shared" si="12"/>
        <v>-575474</v>
      </c>
      <c r="K45" s="42">
        <f t="shared" si="12"/>
        <v>2363</v>
      </c>
      <c r="L45" s="42">
        <f t="shared" si="12"/>
        <v>222452</v>
      </c>
      <c r="M45" s="42">
        <f t="shared" si="12"/>
        <v>-6536</v>
      </c>
      <c r="N45" s="42">
        <f t="shared" si="12"/>
        <v>5231</v>
      </c>
      <c r="O45" s="43">
        <f t="shared" si="8"/>
        <v>-349040</v>
      </c>
      <c r="P45" s="4"/>
    </row>
    <row r="46" spans="1:16">
      <c r="A46" s="51" t="s">
        <v>42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"/>
    </row>
    <row r="47" spans="1:16">
      <c r="A47" s="51" t="s">
        <v>43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"/>
    </row>
    <row r="48" spans="1:16" ht="15.75" thickBot="1">
      <c r="A48" s="51" t="s">
        <v>44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"/>
    </row>
    <row r="49" spans="1:16" ht="15.75" thickBot="1">
      <c r="A49" s="36" t="s">
        <v>1</v>
      </c>
      <c r="B49" s="37" t="s">
        <v>2</v>
      </c>
      <c r="C49" s="37" t="s">
        <v>3</v>
      </c>
      <c r="D49" s="37" t="s">
        <v>4</v>
      </c>
      <c r="E49" s="37" t="s">
        <v>5</v>
      </c>
      <c r="F49" s="37" t="s">
        <v>6</v>
      </c>
      <c r="G49" s="37" t="s">
        <v>7</v>
      </c>
      <c r="H49" s="37" t="s">
        <v>8</v>
      </c>
      <c r="I49" s="37" t="s">
        <v>9</v>
      </c>
      <c r="J49" s="37" t="s">
        <v>10</v>
      </c>
      <c r="K49" s="37" t="s">
        <v>11</v>
      </c>
      <c r="L49" s="37" t="s">
        <v>12</v>
      </c>
      <c r="M49" s="37" t="s">
        <v>13</v>
      </c>
      <c r="N49" s="44" t="s">
        <v>14</v>
      </c>
      <c r="O49" s="45" t="s">
        <v>35</v>
      </c>
      <c r="P49" s="4"/>
    </row>
    <row r="50" spans="1:16">
      <c r="A50" s="72" t="s">
        <v>22</v>
      </c>
      <c r="B50" s="73"/>
      <c r="C50" s="73"/>
      <c r="D50" s="73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46"/>
      <c r="P50" s="4"/>
    </row>
    <row r="51" spans="1:16">
      <c r="A51" s="75" t="s">
        <v>15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7"/>
      <c r="P51" s="4"/>
    </row>
    <row r="52" spans="1:16" ht="15.75" thickBot="1">
      <c r="A52" s="66" t="s">
        <v>16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/>
      <c r="P52" s="4"/>
    </row>
    <row r="53" spans="1:16">
      <c r="A53" s="39" t="s">
        <v>31</v>
      </c>
      <c r="B53" s="40">
        <f t="shared" ref="B53:N53" si="13">SUM(B54+B56)</f>
        <v>3504860</v>
      </c>
      <c r="C53" s="40">
        <f t="shared" si="13"/>
        <v>7638</v>
      </c>
      <c r="D53" s="40">
        <f t="shared" si="13"/>
        <v>0</v>
      </c>
      <c r="E53" s="40">
        <f t="shared" si="13"/>
        <v>7650</v>
      </c>
      <c r="F53" s="40">
        <f t="shared" si="13"/>
        <v>0</v>
      </c>
      <c r="G53" s="40">
        <f t="shared" si="13"/>
        <v>0</v>
      </c>
      <c r="H53" s="40">
        <f t="shared" si="13"/>
        <v>20954</v>
      </c>
      <c r="I53" s="40">
        <f t="shared" si="13"/>
        <v>895627</v>
      </c>
      <c r="J53" s="40">
        <f t="shared" si="13"/>
        <v>0</v>
      </c>
      <c r="K53" s="40">
        <f t="shared" si="13"/>
        <v>7650</v>
      </c>
      <c r="L53" s="40">
        <f t="shared" si="13"/>
        <v>0</v>
      </c>
      <c r="M53" s="40">
        <f t="shared" si="13"/>
        <v>5100</v>
      </c>
      <c r="N53" s="40">
        <f t="shared" si="13"/>
        <v>4211113</v>
      </c>
      <c r="O53" s="38">
        <f t="shared" ref="O53:O61" si="14">SUM(C53:N53)</f>
        <v>5155732</v>
      </c>
      <c r="P53" s="4"/>
    </row>
    <row r="54" spans="1:16">
      <c r="A54" s="39" t="s">
        <v>25</v>
      </c>
      <c r="B54" s="40">
        <f t="shared" ref="B54:N54" si="15">SUM(B55:B55)</f>
        <v>38991</v>
      </c>
      <c r="C54" s="40">
        <f t="shared" si="15"/>
        <v>7638</v>
      </c>
      <c r="D54" s="40">
        <f t="shared" si="15"/>
        <v>0</v>
      </c>
      <c r="E54" s="40">
        <f t="shared" si="15"/>
        <v>7650</v>
      </c>
      <c r="F54" s="40">
        <f t="shared" si="15"/>
        <v>0</v>
      </c>
      <c r="G54" s="40">
        <f t="shared" si="15"/>
        <v>0</v>
      </c>
      <c r="H54" s="40">
        <f t="shared" si="15"/>
        <v>7650</v>
      </c>
      <c r="I54" s="40">
        <f t="shared" si="15"/>
        <v>0</v>
      </c>
      <c r="J54" s="40">
        <f t="shared" si="15"/>
        <v>0</v>
      </c>
      <c r="K54" s="40">
        <f t="shared" si="15"/>
        <v>7650</v>
      </c>
      <c r="L54" s="40">
        <f t="shared" si="15"/>
        <v>0</v>
      </c>
      <c r="M54" s="40">
        <f t="shared" si="15"/>
        <v>5100</v>
      </c>
      <c r="N54" s="40">
        <f t="shared" si="15"/>
        <v>0</v>
      </c>
      <c r="O54" s="47">
        <f t="shared" si="14"/>
        <v>35688</v>
      </c>
      <c r="P54" s="4"/>
    </row>
    <row r="55" spans="1:16">
      <c r="A55" s="28" t="s">
        <v>21</v>
      </c>
      <c r="B55" s="29">
        <v>38991</v>
      </c>
      <c r="C55" s="29">
        <v>7638</v>
      </c>
      <c r="D55" s="29"/>
      <c r="E55" s="29">
        <v>7650</v>
      </c>
      <c r="F55" s="29"/>
      <c r="G55" s="29"/>
      <c r="H55" s="29">
        <v>7650</v>
      </c>
      <c r="I55" s="29"/>
      <c r="J55" s="29"/>
      <c r="K55" s="29">
        <v>7650</v>
      </c>
      <c r="L55" s="29"/>
      <c r="M55" s="29">
        <v>5100</v>
      </c>
      <c r="N55" s="30"/>
      <c r="O55" s="31">
        <f t="shared" si="14"/>
        <v>35688</v>
      </c>
      <c r="P55" s="4" t="s">
        <v>34</v>
      </c>
    </row>
    <row r="56" spans="1:16">
      <c r="A56" s="39" t="s">
        <v>27</v>
      </c>
      <c r="B56" s="40">
        <f t="shared" ref="B56:N56" si="16">SUM(B57:B57)</f>
        <v>3465869</v>
      </c>
      <c r="C56" s="40">
        <f t="shared" si="16"/>
        <v>0</v>
      </c>
      <c r="D56" s="40">
        <f t="shared" si="16"/>
        <v>0</v>
      </c>
      <c r="E56" s="40">
        <f t="shared" si="16"/>
        <v>0</v>
      </c>
      <c r="F56" s="40">
        <f t="shared" si="16"/>
        <v>0</v>
      </c>
      <c r="G56" s="40">
        <f t="shared" si="16"/>
        <v>0</v>
      </c>
      <c r="H56" s="40">
        <f t="shared" si="16"/>
        <v>13304</v>
      </c>
      <c r="I56" s="40">
        <f t="shared" si="16"/>
        <v>895627</v>
      </c>
      <c r="J56" s="40">
        <f t="shared" si="16"/>
        <v>0</v>
      </c>
      <c r="K56" s="40">
        <f t="shared" si="16"/>
        <v>0</v>
      </c>
      <c r="L56" s="40">
        <f t="shared" si="16"/>
        <v>0</v>
      </c>
      <c r="M56" s="40">
        <f t="shared" si="16"/>
        <v>0</v>
      </c>
      <c r="N56" s="40">
        <f t="shared" si="16"/>
        <v>4211113</v>
      </c>
      <c r="O56" s="47">
        <f t="shared" si="14"/>
        <v>5120044</v>
      </c>
      <c r="P56" s="4"/>
    </row>
    <row r="57" spans="1:16">
      <c r="A57" s="28" t="s">
        <v>21</v>
      </c>
      <c r="B57" s="29">
        <v>3465869</v>
      </c>
      <c r="C57" s="29"/>
      <c r="D57" s="29"/>
      <c r="E57" s="29"/>
      <c r="F57" s="29"/>
      <c r="G57" s="29"/>
      <c r="H57" s="29">
        <v>13304</v>
      </c>
      <c r="I57" s="29">
        <v>895627</v>
      </c>
      <c r="J57" s="29"/>
      <c r="K57" s="29"/>
      <c r="L57" s="29"/>
      <c r="M57" s="29"/>
      <c r="N57" s="30">
        <v>4211113</v>
      </c>
      <c r="O57" s="31">
        <f t="shared" si="14"/>
        <v>5120044</v>
      </c>
      <c r="P57" s="4" t="s">
        <v>36</v>
      </c>
    </row>
    <row r="58" spans="1:16">
      <c r="A58" s="39" t="s">
        <v>32</v>
      </c>
      <c r="B58" s="40">
        <f>SUM(B59:B60)</f>
        <v>7043481</v>
      </c>
      <c r="C58" s="40">
        <f t="shared" ref="C58:M58" si="17">SUM(C59:C60)</f>
        <v>5991</v>
      </c>
      <c r="D58" s="40">
        <f t="shared" si="17"/>
        <v>9642</v>
      </c>
      <c r="E58" s="40">
        <f t="shared" si="17"/>
        <v>3000</v>
      </c>
      <c r="F58" s="40">
        <f t="shared" si="17"/>
        <v>11182</v>
      </c>
      <c r="G58" s="40">
        <f t="shared" si="17"/>
        <v>3000</v>
      </c>
      <c r="H58" s="40">
        <f t="shared" si="17"/>
        <v>3000</v>
      </c>
      <c r="I58" s="40">
        <f t="shared" si="17"/>
        <v>2104122</v>
      </c>
      <c r="J58" s="40">
        <f t="shared" si="17"/>
        <v>3000</v>
      </c>
      <c r="K58" s="40">
        <f t="shared" si="17"/>
        <v>3000</v>
      </c>
      <c r="L58" s="40">
        <f t="shared" si="17"/>
        <v>3000</v>
      </c>
      <c r="M58" s="40">
        <f t="shared" si="17"/>
        <v>3000</v>
      </c>
      <c r="N58" s="40">
        <f>SUM(N59:N60)</f>
        <v>4891544</v>
      </c>
      <c r="O58" s="41">
        <f t="shared" si="14"/>
        <v>7043481</v>
      </c>
      <c r="P58" s="4"/>
    </row>
    <row r="59" spans="1:16">
      <c r="A59" s="32" t="s">
        <v>29</v>
      </c>
      <c r="B59" s="33">
        <v>38991</v>
      </c>
      <c r="C59" s="33">
        <v>5991</v>
      </c>
      <c r="D59" s="33">
        <v>3000</v>
      </c>
      <c r="E59" s="33">
        <v>3000</v>
      </c>
      <c r="F59" s="33">
        <v>3000</v>
      </c>
      <c r="G59" s="33">
        <v>3000</v>
      </c>
      <c r="H59" s="33">
        <v>3000</v>
      </c>
      <c r="I59" s="33">
        <v>3000</v>
      </c>
      <c r="J59" s="33">
        <v>3000</v>
      </c>
      <c r="K59" s="33">
        <v>3000</v>
      </c>
      <c r="L59" s="33">
        <v>3000</v>
      </c>
      <c r="M59" s="33">
        <v>3000</v>
      </c>
      <c r="N59" s="34">
        <v>3000</v>
      </c>
      <c r="O59" s="35">
        <f t="shared" si="14"/>
        <v>38991</v>
      </c>
      <c r="P59" s="4"/>
    </row>
    <row r="60" spans="1:16">
      <c r="A60" s="32" t="s">
        <v>30</v>
      </c>
      <c r="B60" s="33">
        <v>7004490</v>
      </c>
      <c r="C60" s="33"/>
      <c r="D60" s="33">
        <v>6642</v>
      </c>
      <c r="E60" s="33"/>
      <c r="F60" s="33">
        <v>8182</v>
      </c>
      <c r="G60" s="33"/>
      <c r="H60" s="33"/>
      <c r="I60" s="33">
        <v>2101122</v>
      </c>
      <c r="J60" s="33"/>
      <c r="K60" s="33"/>
      <c r="L60" s="33"/>
      <c r="M60" s="33"/>
      <c r="N60" s="34">
        <v>4888544</v>
      </c>
      <c r="O60" s="35">
        <f t="shared" si="14"/>
        <v>7004490</v>
      </c>
      <c r="P60" s="4"/>
    </row>
    <row r="61" spans="1:16" ht="15.75" thickBot="1">
      <c r="A61" s="48" t="s">
        <v>17</v>
      </c>
      <c r="B61" s="42">
        <f t="shared" ref="B61:N61" si="18">SUM(B53-B58)</f>
        <v>-3538621</v>
      </c>
      <c r="C61" s="42">
        <f t="shared" si="18"/>
        <v>1647</v>
      </c>
      <c r="D61" s="42">
        <f t="shared" si="18"/>
        <v>-9642</v>
      </c>
      <c r="E61" s="42">
        <f t="shared" si="18"/>
        <v>4650</v>
      </c>
      <c r="F61" s="42">
        <f t="shared" si="18"/>
        <v>-11182</v>
      </c>
      <c r="G61" s="42">
        <f t="shared" si="18"/>
        <v>-3000</v>
      </c>
      <c r="H61" s="42">
        <f t="shared" si="18"/>
        <v>17954</v>
      </c>
      <c r="I61" s="42">
        <f t="shared" si="18"/>
        <v>-1208495</v>
      </c>
      <c r="J61" s="42">
        <f t="shared" si="18"/>
        <v>-3000</v>
      </c>
      <c r="K61" s="42">
        <f t="shared" si="18"/>
        <v>4650</v>
      </c>
      <c r="L61" s="42">
        <f t="shared" si="18"/>
        <v>-3000</v>
      </c>
      <c r="M61" s="42">
        <f t="shared" si="18"/>
        <v>2100</v>
      </c>
      <c r="N61" s="42">
        <f t="shared" si="18"/>
        <v>-680431</v>
      </c>
      <c r="O61" s="43">
        <f t="shared" si="14"/>
        <v>-1887749</v>
      </c>
      <c r="P61" s="27"/>
    </row>
    <row r="62" spans="1:16">
      <c r="A62" s="51" t="s">
        <v>45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</row>
    <row r="63" spans="1:16" ht="15.75" thickBot="1">
      <c r="A63" s="54" t="s">
        <v>46</v>
      </c>
    </row>
    <row r="64" spans="1:16" ht="15.75" thickBot="1">
      <c r="A64" s="5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6" t="s">
        <v>7</v>
      </c>
      <c r="H64" s="6" t="s">
        <v>8</v>
      </c>
      <c r="I64" s="6" t="s">
        <v>9</v>
      </c>
      <c r="J64" s="6" t="s">
        <v>10</v>
      </c>
      <c r="K64" s="6" t="s">
        <v>11</v>
      </c>
      <c r="L64" s="6" t="s">
        <v>12</v>
      </c>
      <c r="M64" s="6" t="s">
        <v>13</v>
      </c>
      <c r="N64" s="7" t="s">
        <v>14</v>
      </c>
      <c r="O64" s="8" t="s">
        <v>35</v>
      </c>
      <c r="P64" s="4"/>
    </row>
    <row r="65" spans="1:16">
      <c r="A65" s="63" t="s">
        <v>22</v>
      </c>
      <c r="B65" s="64"/>
      <c r="C65" s="64"/>
      <c r="D65" s="6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9"/>
      <c r="P65" s="4"/>
    </row>
    <row r="66" spans="1:16" ht="30" customHeight="1">
      <c r="A66" s="69" t="s">
        <v>33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1"/>
      <c r="P66" s="4"/>
    </row>
    <row r="67" spans="1:16" ht="15.75" thickBot="1">
      <c r="A67" s="60" t="s">
        <v>16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/>
      <c r="P67" s="4"/>
    </row>
    <row r="68" spans="1:16">
      <c r="A68" s="10" t="s">
        <v>31</v>
      </c>
      <c r="B68" s="11">
        <f t="shared" ref="B68:N68" si="19">SUM(B69+B71)</f>
        <v>4202629</v>
      </c>
      <c r="C68" s="11">
        <f t="shared" si="19"/>
        <v>9541</v>
      </c>
      <c r="D68" s="11">
        <f t="shared" si="19"/>
        <v>3206</v>
      </c>
      <c r="E68" s="11">
        <f t="shared" si="19"/>
        <v>0</v>
      </c>
      <c r="F68" s="11">
        <f t="shared" si="19"/>
        <v>19527</v>
      </c>
      <c r="G68" s="11">
        <f t="shared" si="19"/>
        <v>848964</v>
      </c>
      <c r="H68" s="11">
        <f t="shared" si="19"/>
        <v>0</v>
      </c>
      <c r="I68" s="11">
        <f t="shared" si="19"/>
        <v>1354779</v>
      </c>
      <c r="J68" s="11">
        <f t="shared" si="19"/>
        <v>0</v>
      </c>
      <c r="K68" s="11">
        <f t="shared" si="19"/>
        <v>0</v>
      </c>
      <c r="L68" s="11">
        <f t="shared" si="19"/>
        <v>8329</v>
      </c>
      <c r="M68" s="11">
        <f t="shared" si="19"/>
        <v>1117382</v>
      </c>
      <c r="N68" s="11">
        <f t="shared" si="19"/>
        <v>8329</v>
      </c>
      <c r="O68" s="12">
        <f t="shared" ref="O68:O76" si="20">SUM(C68:N68)</f>
        <v>3370057</v>
      </c>
      <c r="P68" s="4"/>
    </row>
    <row r="69" spans="1:16">
      <c r="A69" s="10" t="s">
        <v>25</v>
      </c>
      <c r="B69" s="11">
        <f t="shared" ref="B69:N69" si="21">SUM(B70:B70)</f>
        <v>54374</v>
      </c>
      <c r="C69" s="11">
        <f t="shared" si="21"/>
        <v>9541</v>
      </c>
      <c r="D69" s="11">
        <f t="shared" si="21"/>
        <v>3206</v>
      </c>
      <c r="E69" s="11">
        <f t="shared" si="21"/>
        <v>0</v>
      </c>
      <c r="F69" s="11">
        <f t="shared" si="21"/>
        <v>19527</v>
      </c>
      <c r="G69" s="11">
        <f t="shared" si="21"/>
        <v>0</v>
      </c>
      <c r="H69" s="11">
        <f t="shared" si="21"/>
        <v>0</v>
      </c>
      <c r="I69" s="11">
        <f t="shared" si="21"/>
        <v>11535</v>
      </c>
      <c r="J69" s="11">
        <f t="shared" si="21"/>
        <v>0</v>
      </c>
      <c r="K69" s="11">
        <f t="shared" si="21"/>
        <v>0</v>
      </c>
      <c r="L69" s="11">
        <f t="shared" si="21"/>
        <v>8329</v>
      </c>
      <c r="M69" s="11">
        <f t="shared" si="21"/>
        <v>0</v>
      </c>
      <c r="N69" s="11">
        <f t="shared" si="21"/>
        <v>8329</v>
      </c>
      <c r="O69" s="25">
        <f t="shared" si="20"/>
        <v>60467</v>
      </c>
      <c r="P69" s="4"/>
    </row>
    <row r="70" spans="1:16">
      <c r="A70" s="13" t="s">
        <v>21</v>
      </c>
      <c r="B70" s="14">
        <v>54374</v>
      </c>
      <c r="C70" s="14">
        <v>9541</v>
      </c>
      <c r="D70" s="14">
        <v>3206</v>
      </c>
      <c r="E70" s="14"/>
      <c r="F70" s="14">
        <v>19527</v>
      </c>
      <c r="G70" s="14"/>
      <c r="H70" s="14"/>
      <c r="I70" s="14">
        <v>11535</v>
      </c>
      <c r="J70" s="14"/>
      <c r="K70" s="14"/>
      <c r="L70" s="14">
        <v>8329</v>
      </c>
      <c r="M70" s="14"/>
      <c r="N70" s="15">
        <v>8329</v>
      </c>
      <c r="O70" s="16">
        <f t="shared" si="20"/>
        <v>60467</v>
      </c>
      <c r="P70" s="4" t="s">
        <v>34</v>
      </c>
    </row>
    <row r="71" spans="1:16">
      <c r="A71" s="10" t="s">
        <v>27</v>
      </c>
      <c r="B71" s="11">
        <f t="shared" ref="B71:N71" si="22">SUM(B72:B72)</f>
        <v>4148255</v>
      </c>
      <c r="C71" s="11">
        <f t="shared" si="22"/>
        <v>0</v>
      </c>
      <c r="D71" s="11">
        <f t="shared" si="22"/>
        <v>0</v>
      </c>
      <c r="E71" s="11">
        <f t="shared" si="22"/>
        <v>0</v>
      </c>
      <c r="F71" s="11">
        <f t="shared" si="22"/>
        <v>0</v>
      </c>
      <c r="G71" s="11">
        <f t="shared" si="22"/>
        <v>848964</v>
      </c>
      <c r="H71" s="11">
        <f t="shared" si="22"/>
        <v>0</v>
      </c>
      <c r="I71" s="11">
        <f t="shared" si="22"/>
        <v>1343244</v>
      </c>
      <c r="J71" s="11">
        <f t="shared" si="22"/>
        <v>0</v>
      </c>
      <c r="K71" s="11">
        <f t="shared" si="22"/>
        <v>0</v>
      </c>
      <c r="L71" s="11">
        <f t="shared" si="22"/>
        <v>0</v>
      </c>
      <c r="M71" s="11">
        <f t="shared" si="22"/>
        <v>1117382</v>
      </c>
      <c r="N71" s="11">
        <f t="shared" si="22"/>
        <v>0</v>
      </c>
      <c r="O71" s="25">
        <f t="shared" si="20"/>
        <v>3309590</v>
      </c>
      <c r="P71" s="4"/>
    </row>
    <row r="72" spans="1:16">
      <c r="A72" s="13" t="s">
        <v>21</v>
      </c>
      <c r="B72" s="14">
        <v>4148255</v>
      </c>
      <c r="C72" s="14"/>
      <c r="D72" s="14"/>
      <c r="E72" s="14"/>
      <c r="F72" s="14"/>
      <c r="G72" s="14">
        <v>848964</v>
      </c>
      <c r="H72" s="14"/>
      <c r="I72" s="14">
        <v>1343244</v>
      </c>
      <c r="J72" s="14"/>
      <c r="K72" s="14"/>
      <c r="L72" s="14"/>
      <c r="M72" s="14">
        <v>1117382</v>
      </c>
      <c r="N72" s="15"/>
      <c r="O72" s="16">
        <f t="shared" si="20"/>
        <v>3309590</v>
      </c>
      <c r="P72" s="4" t="s">
        <v>36</v>
      </c>
    </row>
    <row r="73" spans="1:16">
      <c r="A73" s="10" t="s">
        <v>32</v>
      </c>
      <c r="B73" s="11">
        <f>SUM(B74:B75)</f>
        <v>6400725</v>
      </c>
      <c r="C73" s="11">
        <f t="shared" ref="C73:M73" si="23">SUM(C74:C75)</f>
        <v>6536</v>
      </c>
      <c r="D73" s="11">
        <f t="shared" si="23"/>
        <v>6536</v>
      </c>
      <c r="E73" s="11">
        <f t="shared" si="23"/>
        <v>6536</v>
      </c>
      <c r="F73" s="11">
        <f t="shared" si="23"/>
        <v>6536</v>
      </c>
      <c r="G73" s="11">
        <f t="shared" si="23"/>
        <v>1333584</v>
      </c>
      <c r="H73" s="11">
        <f t="shared" si="23"/>
        <v>2098836</v>
      </c>
      <c r="I73" s="11">
        <f t="shared" si="23"/>
        <v>5446</v>
      </c>
      <c r="J73" s="11">
        <f t="shared" si="23"/>
        <v>5446</v>
      </c>
      <c r="K73" s="11">
        <f t="shared" si="23"/>
        <v>5446</v>
      </c>
      <c r="L73" s="11">
        <f t="shared" si="23"/>
        <v>3773</v>
      </c>
      <c r="M73" s="11">
        <f t="shared" si="23"/>
        <v>2644836</v>
      </c>
      <c r="N73" s="11">
        <f>SUM(N74:N75)</f>
        <v>277214</v>
      </c>
      <c r="O73" s="17">
        <f t="shared" si="20"/>
        <v>6400725</v>
      </c>
      <c r="P73" s="4"/>
    </row>
    <row r="74" spans="1:16">
      <c r="A74" s="18" t="s">
        <v>29</v>
      </c>
      <c r="B74" s="19">
        <v>63969</v>
      </c>
      <c r="C74" s="19">
        <v>6536</v>
      </c>
      <c r="D74" s="19">
        <v>6536</v>
      </c>
      <c r="E74" s="19">
        <v>6536</v>
      </c>
      <c r="F74" s="19">
        <v>6536</v>
      </c>
      <c r="G74" s="19">
        <v>5084</v>
      </c>
      <c r="H74" s="19">
        <v>5084</v>
      </c>
      <c r="I74" s="19">
        <v>5446</v>
      </c>
      <c r="J74" s="19">
        <v>5446</v>
      </c>
      <c r="K74" s="19">
        <v>5446</v>
      </c>
      <c r="L74" s="19">
        <v>3773</v>
      </c>
      <c r="M74" s="19">
        <v>3773</v>
      </c>
      <c r="N74" s="20">
        <v>3773</v>
      </c>
      <c r="O74" s="21">
        <f t="shared" si="20"/>
        <v>63969</v>
      </c>
      <c r="P74" s="4"/>
    </row>
    <row r="75" spans="1:16">
      <c r="A75" s="18" t="s">
        <v>30</v>
      </c>
      <c r="B75" s="19">
        <v>6336756</v>
      </c>
      <c r="C75" s="19"/>
      <c r="D75" s="19"/>
      <c r="E75" s="19"/>
      <c r="F75" s="19"/>
      <c r="G75" s="19">
        <v>1328500</v>
      </c>
      <c r="H75" s="19">
        <v>2093752</v>
      </c>
      <c r="I75" s="19"/>
      <c r="J75" s="19"/>
      <c r="K75" s="19"/>
      <c r="L75" s="19"/>
      <c r="M75" s="19">
        <v>2641063</v>
      </c>
      <c r="N75" s="20">
        <v>273441</v>
      </c>
      <c r="O75" s="21">
        <f t="shared" si="20"/>
        <v>6336756</v>
      </c>
      <c r="P75" s="4"/>
    </row>
    <row r="76" spans="1:16" ht="15.75" thickBot="1">
      <c r="A76" s="22" t="s">
        <v>17</v>
      </c>
      <c r="B76" s="23">
        <f t="shared" ref="B76:N76" si="24">SUM(B68-B73)</f>
        <v>-2198096</v>
      </c>
      <c r="C76" s="23">
        <f t="shared" si="24"/>
        <v>3005</v>
      </c>
      <c r="D76" s="23">
        <f t="shared" si="24"/>
        <v>-3330</v>
      </c>
      <c r="E76" s="23">
        <f t="shared" si="24"/>
        <v>-6536</v>
      </c>
      <c r="F76" s="23">
        <f t="shared" si="24"/>
        <v>12991</v>
      </c>
      <c r="G76" s="23">
        <f t="shared" si="24"/>
        <v>-484620</v>
      </c>
      <c r="H76" s="23">
        <f t="shared" si="24"/>
        <v>-2098836</v>
      </c>
      <c r="I76" s="23">
        <f t="shared" si="24"/>
        <v>1349333</v>
      </c>
      <c r="J76" s="23">
        <f t="shared" si="24"/>
        <v>-5446</v>
      </c>
      <c r="K76" s="23">
        <f t="shared" si="24"/>
        <v>-5446</v>
      </c>
      <c r="L76" s="23">
        <f t="shared" si="24"/>
        <v>4556</v>
      </c>
      <c r="M76" s="23">
        <f t="shared" si="24"/>
        <v>-1527454</v>
      </c>
      <c r="N76" s="23">
        <f t="shared" si="24"/>
        <v>-268885</v>
      </c>
      <c r="O76" s="24">
        <f t="shared" si="20"/>
        <v>-3030668</v>
      </c>
      <c r="P76" s="4"/>
    </row>
    <row r="77" spans="1:16">
      <c r="A77" s="54" t="s">
        <v>47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>
      <c r="A78" s="54" t="s">
        <v>48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4"/>
    </row>
    <row r="79" spans="1:16">
      <c r="A79" s="55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4"/>
    </row>
  </sheetData>
  <mergeCells count="13">
    <mergeCell ref="A65:N65"/>
    <mergeCell ref="A66:O66"/>
    <mergeCell ref="A67:O67"/>
    <mergeCell ref="A32:N32"/>
    <mergeCell ref="A33:O33"/>
    <mergeCell ref="A34:O34"/>
    <mergeCell ref="A50:N50"/>
    <mergeCell ref="A51:O51"/>
    <mergeCell ref="A6:O6"/>
    <mergeCell ref="A10:O10"/>
    <mergeCell ref="A11:O11"/>
    <mergeCell ref="A9:N9"/>
    <mergeCell ref="A52:O52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Bruzik</dc:creator>
  <cp:lastModifiedBy>Joanna Bruzik</cp:lastModifiedBy>
  <cp:lastPrinted>2017-09-05T09:58:25Z</cp:lastPrinted>
  <dcterms:created xsi:type="dcterms:W3CDTF">2017-04-06T06:04:43Z</dcterms:created>
  <dcterms:modified xsi:type="dcterms:W3CDTF">2018-05-18T05:57:03Z</dcterms:modified>
</cp:coreProperties>
</file>