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71" i="1" l="1"/>
  <c r="D71" i="1"/>
  <c r="E71" i="1"/>
  <c r="F71" i="1"/>
  <c r="G71" i="1"/>
  <c r="H71" i="1"/>
  <c r="I71" i="1"/>
  <c r="J71" i="1"/>
  <c r="K71" i="1"/>
  <c r="L71" i="1"/>
  <c r="M71" i="1"/>
  <c r="N71" i="1"/>
  <c r="O71" i="1"/>
  <c r="B71" i="1"/>
  <c r="C69" i="1"/>
  <c r="C68" i="1" s="1"/>
  <c r="C73" i="1" s="1"/>
  <c r="D69" i="1"/>
  <c r="D68" i="1" s="1"/>
  <c r="D73" i="1" s="1"/>
  <c r="E69" i="1"/>
  <c r="E68" i="1" s="1"/>
  <c r="E73" i="1" s="1"/>
  <c r="F69" i="1"/>
  <c r="F68" i="1" s="1"/>
  <c r="F73" i="1" s="1"/>
  <c r="G69" i="1"/>
  <c r="G68" i="1" s="1"/>
  <c r="G73" i="1" s="1"/>
  <c r="H69" i="1"/>
  <c r="H68" i="1" s="1"/>
  <c r="H73" i="1" s="1"/>
  <c r="I69" i="1"/>
  <c r="I68" i="1" s="1"/>
  <c r="I73" i="1" s="1"/>
  <c r="J69" i="1"/>
  <c r="J68" i="1" s="1"/>
  <c r="J73" i="1" s="1"/>
  <c r="K69" i="1"/>
  <c r="K68" i="1" s="1"/>
  <c r="K73" i="1" s="1"/>
  <c r="L69" i="1"/>
  <c r="L68" i="1" s="1"/>
  <c r="L73" i="1" s="1"/>
  <c r="M69" i="1"/>
  <c r="M68" i="1" s="1"/>
  <c r="M73" i="1" s="1"/>
  <c r="N69" i="1"/>
  <c r="N68" i="1" s="1"/>
  <c r="N73" i="1" s="1"/>
  <c r="O69" i="1"/>
  <c r="O68" i="1" s="1"/>
  <c r="O73" i="1" s="1"/>
  <c r="B69" i="1"/>
  <c r="B68" i="1" s="1"/>
  <c r="B73" i="1" s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B60" i="1"/>
  <c r="C58" i="1"/>
  <c r="C57" i="1" s="1"/>
  <c r="C62" i="1" s="1"/>
  <c r="D58" i="1"/>
  <c r="D57" i="1" s="1"/>
  <c r="D62" i="1" s="1"/>
  <c r="E58" i="1"/>
  <c r="E57" i="1" s="1"/>
  <c r="E62" i="1" s="1"/>
  <c r="F58" i="1"/>
  <c r="F57" i="1" s="1"/>
  <c r="F62" i="1" s="1"/>
  <c r="G58" i="1"/>
  <c r="G57" i="1" s="1"/>
  <c r="G62" i="1" s="1"/>
  <c r="H58" i="1"/>
  <c r="H57" i="1" s="1"/>
  <c r="H62" i="1" s="1"/>
  <c r="I58" i="1"/>
  <c r="I57" i="1" s="1"/>
  <c r="I62" i="1" s="1"/>
  <c r="J58" i="1"/>
  <c r="J57" i="1" s="1"/>
  <c r="J62" i="1" s="1"/>
  <c r="K58" i="1"/>
  <c r="K57" i="1" s="1"/>
  <c r="K62" i="1" s="1"/>
  <c r="L58" i="1"/>
  <c r="L57" i="1" s="1"/>
  <c r="L62" i="1" s="1"/>
  <c r="M58" i="1"/>
  <c r="M57" i="1" s="1"/>
  <c r="M62" i="1" s="1"/>
  <c r="N58" i="1"/>
  <c r="N57" i="1" s="1"/>
  <c r="N62" i="1" s="1"/>
  <c r="O58" i="1"/>
  <c r="O57" i="1" s="1"/>
  <c r="O62" i="1" s="1"/>
  <c r="B58" i="1"/>
  <c r="B57" i="1" s="1"/>
  <c r="B62" i="1" s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B49" i="1"/>
  <c r="C46" i="1"/>
  <c r="C45" i="1" s="1"/>
  <c r="C51" i="1" s="1"/>
  <c r="D46" i="1"/>
  <c r="D45" i="1" s="1"/>
  <c r="D51" i="1" s="1"/>
  <c r="E46" i="1"/>
  <c r="E45" i="1" s="1"/>
  <c r="E51" i="1" s="1"/>
  <c r="F46" i="1"/>
  <c r="F45" i="1" s="1"/>
  <c r="F51" i="1" s="1"/>
  <c r="G46" i="1"/>
  <c r="G45" i="1" s="1"/>
  <c r="G51" i="1" s="1"/>
  <c r="H46" i="1"/>
  <c r="H45" i="1" s="1"/>
  <c r="H51" i="1" s="1"/>
  <c r="I46" i="1"/>
  <c r="I45" i="1" s="1"/>
  <c r="I51" i="1" s="1"/>
  <c r="J46" i="1"/>
  <c r="J45" i="1" s="1"/>
  <c r="J51" i="1" s="1"/>
  <c r="K46" i="1"/>
  <c r="K45" i="1" s="1"/>
  <c r="K51" i="1" s="1"/>
  <c r="L46" i="1"/>
  <c r="L45" i="1" s="1"/>
  <c r="L51" i="1" s="1"/>
  <c r="M46" i="1"/>
  <c r="M45" i="1" s="1"/>
  <c r="M51" i="1" s="1"/>
  <c r="N46" i="1"/>
  <c r="N45" i="1" s="1"/>
  <c r="N51" i="1" s="1"/>
  <c r="O46" i="1"/>
  <c r="O45" i="1" s="1"/>
  <c r="O51" i="1" s="1"/>
  <c r="B46" i="1"/>
  <c r="B45" i="1" s="1"/>
  <c r="B51" i="1" s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B31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B37" i="1"/>
  <c r="O24" i="1"/>
  <c r="O23" i="1" s="1"/>
  <c r="O25" i="1" s="1"/>
  <c r="C23" i="1"/>
  <c r="C25" i="1" s="1"/>
  <c r="D23" i="1"/>
  <c r="D25" i="1" s="1"/>
  <c r="E23" i="1"/>
  <c r="E25" i="1" s="1"/>
  <c r="F23" i="1"/>
  <c r="F25" i="1" s="1"/>
  <c r="G23" i="1"/>
  <c r="G25" i="1" s="1"/>
  <c r="H23" i="1"/>
  <c r="H25" i="1" s="1"/>
  <c r="I23" i="1"/>
  <c r="I25" i="1" s="1"/>
  <c r="J23" i="1"/>
  <c r="J25" i="1" s="1"/>
  <c r="K23" i="1"/>
  <c r="K25" i="1" s="1"/>
  <c r="L23" i="1"/>
  <c r="L25" i="1" s="1"/>
  <c r="M23" i="1"/>
  <c r="M25" i="1" s="1"/>
  <c r="N23" i="1"/>
  <c r="N25" i="1" s="1"/>
  <c r="B23" i="1"/>
  <c r="B25" i="1" s="1"/>
  <c r="C14" i="1"/>
  <c r="D14" i="1"/>
  <c r="E14" i="1"/>
  <c r="E16" i="1" s="1"/>
  <c r="F14" i="1"/>
  <c r="G14" i="1"/>
  <c r="G16" i="1" s="1"/>
  <c r="H14" i="1"/>
  <c r="I14" i="1"/>
  <c r="I16" i="1" s="1"/>
  <c r="J14" i="1"/>
  <c r="K14" i="1"/>
  <c r="K16" i="1" s="1"/>
  <c r="L14" i="1"/>
  <c r="M14" i="1"/>
  <c r="N14" i="1"/>
  <c r="B14" i="1"/>
  <c r="B16" i="1" s="1"/>
  <c r="L16" i="1"/>
  <c r="D16" i="1"/>
  <c r="F16" i="1"/>
  <c r="H16" i="1"/>
  <c r="J16" i="1"/>
  <c r="M16" i="1"/>
  <c r="N16" i="1"/>
  <c r="C16" i="1"/>
  <c r="O15" i="1"/>
  <c r="O14" i="1" s="1"/>
  <c r="O16" i="1" s="1"/>
  <c r="B39" i="1" l="1"/>
  <c r="N39" i="1"/>
  <c r="L39" i="1"/>
  <c r="J39" i="1"/>
  <c r="H39" i="1"/>
  <c r="F39" i="1"/>
  <c r="D39" i="1"/>
  <c r="O39" i="1"/>
  <c r="M39" i="1"/>
  <c r="K39" i="1"/>
  <c r="I39" i="1"/>
  <c r="G39" i="1"/>
  <c r="E39" i="1"/>
  <c r="C39" i="1"/>
  <c r="O30" i="1"/>
  <c r="M30" i="1"/>
  <c r="K30" i="1"/>
  <c r="I30" i="1"/>
  <c r="G30" i="1"/>
  <c r="E30" i="1"/>
  <c r="C30" i="1"/>
  <c r="B30" i="1"/>
  <c r="N30" i="1"/>
  <c r="L30" i="1"/>
  <c r="J30" i="1"/>
  <c r="H30" i="1"/>
  <c r="F30" i="1"/>
  <c r="D30" i="1"/>
</calcChain>
</file>

<file path=xl/sharedStrings.xml><?xml version="1.0" encoding="utf-8"?>
<sst xmlns="http://schemas.openxmlformats.org/spreadsheetml/2006/main" count="158" uniqueCount="51">
  <si>
    <t>Załącznik Nr 2</t>
  </si>
  <si>
    <t>Zarządu Powiatu Zduńskowolskiego</t>
  </si>
  <si>
    <t>miesiące</t>
  </si>
  <si>
    <t>PLAN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</si>
  <si>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</si>
  <si>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</si>
  <si>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</si>
  <si>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</si>
  <si>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</si>
  <si>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</si>
  <si>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</si>
  <si>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</si>
  <si>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</si>
  <si>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</si>
  <si>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</si>
  <si>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</si>
  <si>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Nazwa projektu:</t>
  </si>
  <si>
    <t>Realizator: Powiat Zduńskowolski</t>
  </si>
  <si>
    <t>Planowane dochody ogółem z tego:</t>
  </si>
  <si>
    <t>środki UE</t>
  </si>
  <si>
    <t>Planowane dochody majątkowe, w tym:</t>
  </si>
  <si>
    <t>Planowane wydatki ogółem z tego:</t>
  </si>
  <si>
    <t>Wydatki majątkowe</t>
  </si>
  <si>
    <t>Dochody - wydatki</t>
  </si>
  <si>
    <t>Nazwa zadania inwestycyjnego:</t>
  </si>
  <si>
    <t>Planowane dochody:</t>
  </si>
  <si>
    <t>Planowane wydatki:</t>
  </si>
  <si>
    <t>Wydatki</t>
  </si>
  <si>
    <t>HARMONOGRAM DOCHODÓW I WYDATKÓW ZADAŃ MAJĄTKOWYCH BUDŻETU POWIATU NA 2018 ROK</t>
  </si>
  <si>
    <t>Razem 2018</t>
  </si>
  <si>
    <t>Budowa kompleksu lekkoatletycznego wraz z modernizacją boiska do piłki nożnej na terenie PMOS w Zduńskiej Woli- wariant 400 m certyfikowany w ramach zadania pn.: Rozwój infrastruktury lekkoatletycznej wraz z budową systemu nawadniania boisk do piłki nożnej na terenie PMOS w Zduńskiej Woli</t>
  </si>
  <si>
    <t>Modernizacja pomieszczeń Zespołu Szkół Elektronicznych w Zduńskiej Woli</t>
  </si>
  <si>
    <t>Miejski Obszar Funkcjonalny Zduńska Wola- Karsznice- budowa łącznika z drogą ekspresową S8 na terenie powiatu zduńskowolskiego i powiatu łaskiego</t>
  </si>
  <si>
    <t>Planowane dochody ogółem, z tego:</t>
  </si>
  <si>
    <t>środki Miasta Zduńska Wola</t>
  </si>
  <si>
    <t>środki Gminy Zduńska Wola</t>
  </si>
  <si>
    <t>środki Gminy Sędziejowice</t>
  </si>
  <si>
    <t>środki Powiatu Łaskiego</t>
  </si>
  <si>
    <t>**</t>
  </si>
  <si>
    <t>Planowane wydatki ogółem, z tego:</t>
  </si>
  <si>
    <t>**w ramach oznaczonej kwoty, kwota 3 688 325 zł wpłynie jako refundacja w 2019 r.</t>
  </si>
  <si>
    <t>Rozbudowa Zespołu Szkół Specjalnych im. M. Grzegorzewskiej w Zduńskiej Woli</t>
  </si>
  <si>
    <t>środki PFRON</t>
  </si>
  <si>
    <t>***</t>
  </si>
  <si>
    <t>***w ramach oznaczonej kwoty, kwota 751 zł wpłynie jako refundacja wydatków poniesionych w 2017 r. (w tym: środki PFRON- 113 zł i środki UE- 638 zł)</t>
  </si>
  <si>
    <t>Aktywna Dolina Rzeki Warty</t>
  </si>
  <si>
    <t>**w ramach oznaczonej kwoty, kwota 1 654 175 zł stanowi wpływ zaliczki na płatność w I kwartale 2019 r.</t>
  </si>
  <si>
    <t>Nowoczesny zawód w nowoczesnej szkole- Modernizacja Zespołu Szkół w Zduńskiej Woli Karsznicach- zadanie II: budowa budynku z 3 salami dydaktycznymi dla klas o profilach: hotelarskim, gastronomicznym i kolejowym wraz z I wyposażeniem</t>
  </si>
  <si>
    <t>**w ramach oznaczonej kwoty, kwota 838 667 zł wpłynie jako refundacja w roku 2019</t>
  </si>
  <si>
    <t>do Uchwały Nr V/106/18</t>
  </si>
  <si>
    <t>z dnia 15 maja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</si>
</sst>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8"/>
      <color indexed="8"/>
      <name val="Czcionka tekstu podstawowego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8"/>
      <color indexed="8"/>
      <name val="Czcionka tekstu podstawowego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8"/>
      <color theme="1"/>
      <name val="Czcionka tekstu podstawowego"/>
      <charset val="238"/>
    </font>
    <font>
      <sz val="8"/>
      <name val="Czcionka tekstu podstawowego"/>
      <charset val="238"/>
    </font>
    <font>
      <sz val="11"/>
      <name val="Calibri"/>
      <family val="2"/>
      <charset val="238"/>
      <scheme val="minor"/>
    </font>
    <font>
      <b/>
      <sz val="8"/>
      <name val="Czcionka tekstu podstawowego"/>
      <charset val="238"/>
    </font>
    <font>
      <b/>
      <u/>
      <sz val="8"/>
      <name val="Czcionka tekstu podstawowego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7"/>
      <color theme="1"/>
      <name val="Czcionka tekstu podstawowego"/>
      <charset val="238"/>
    </font>
    <font>
      <sz val="7"/>
      <name val="Czcionka tekstu podstawowego"/>
      <charset val="238"/>
    </font>
    <font>
      <sz val="7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/>
    <xf numFmtId="164" fontId="5" fillId="0" borderId="0" applyFill="0" applyBorder="0" applyAlignment="0" applyProtection="0"/>
  </cellStyleXfs>
  <cellXfs count="123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/>
    <xf numFmtId="3" fontId="3" fillId="0" borderId="5" xfId="0" applyNumberFormat="1" applyFont="1" applyBorder="1"/>
    <xf numFmtId="3" fontId="3" fillId="0" borderId="37" xfId="0" applyNumberFormat="1" applyFont="1" applyBorder="1"/>
    <xf numFmtId="3" fontId="3" fillId="0" borderId="14" xfId="0" applyNumberFormat="1" applyFont="1" applyBorder="1"/>
    <xf numFmtId="0" fontId="9" fillId="2" borderId="15" xfId="0" applyFont="1" applyFill="1" applyBorder="1"/>
    <xf numFmtId="0" fontId="9" fillId="2" borderId="16" xfId="0" applyFont="1" applyFill="1" applyBorder="1"/>
    <xf numFmtId="0" fontId="3" fillId="0" borderId="2" xfId="0" applyFont="1" applyBorder="1"/>
    <xf numFmtId="3" fontId="3" fillId="0" borderId="1" xfId="0" applyNumberFormat="1" applyFont="1" applyBorder="1"/>
    <xf numFmtId="3" fontId="3" fillId="0" borderId="6" xfId="0" applyNumberFormat="1" applyFont="1" applyBorder="1"/>
    <xf numFmtId="0" fontId="11" fillId="0" borderId="2" xfId="0" applyFont="1" applyBorder="1"/>
    <xf numFmtId="3" fontId="11" fillId="0" borderId="1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1" xfId="0" applyNumberFormat="1" applyFont="1" applyFill="1" applyBorder="1"/>
    <xf numFmtId="3" fontId="11" fillId="0" borderId="5" xfId="0" applyNumberFormat="1" applyFont="1" applyFill="1" applyBorder="1"/>
    <xf numFmtId="0" fontId="3" fillId="0" borderId="3" xfId="0" applyFont="1" applyBorder="1"/>
    <xf numFmtId="3" fontId="3" fillId="0" borderId="4" xfId="0" applyNumberFormat="1" applyFont="1" applyBorder="1"/>
    <xf numFmtId="3" fontId="3" fillId="0" borderId="7" xfId="0" applyNumberFormat="1" applyFont="1" applyBorder="1"/>
    <xf numFmtId="0" fontId="9" fillId="2" borderId="18" xfId="0" applyFont="1" applyFill="1" applyBorder="1"/>
    <xf numFmtId="0" fontId="10" fillId="0" borderId="13" xfId="0" applyFont="1" applyBorder="1"/>
    <xf numFmtId="0" fontId="3" fillId="0" borderId="22" xfId="0" applyFont="1" applyBorder="1"/>
    <xf numFmtId="3" fontId="3" fillId="0" borderId="23" xfId="0" applyNumberFormat="1" applyFont="1" applyBorder="1"/>
    <xf numFmtId="3" fontId="3" fillId="0" borderId="17" xfId="0" applyNumberFormat="1" applyFont="1" applyBorder="1"/>
    <xf numFmtId="0" fontId="11" fillId="0" borderId="2" xfId="0" applyFont="1" applyBorder="1" applyAlignment="1">
      <alignment horizontal="left" vertical="center" wrapText="1"/>
    </xf>
    <xf numFmtId="0" fontId="0" fillId="0" borderId="1" xfId="0" applyBorder="1"/>
    <xf numFmtId="0" fontId="9" fillId="2" borderId="15" xfId="0" applyFont="1" applyFill="1" applyBorder="1"/>
    <xf numFmtId="0" fontId="9" fillId="2" borderId="16" xfId="0" applyFont="1" applyFill="1" applyBorder="1"/>
    <xf numFmtId="0" fontId="3" fillId="0" borderId="2" xfId="0" applyFont="1" applyBorder="1"/>
    <xf numFmtId="3" fontId="3" fillId="0" borderId="1" xfId="0" applyNumberFormat="1" applyFont="1" applyBorder="1"/>
    <xf numFmtId="3" fontId="3" fillId="0" borderId="6" xfId="0" applyNumberFormat="1" applyFont="1" applyBorder="1"/>
    <xf numFmtId="0" fontId="11" fillId="0" borderId="2" xfId="0" applyFont="1" applyBorder="1"/>
    <xf numFmtId="3" fontId="11" fillId="0" borderId="1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1" xfId="0" applyNumberFormat="1" applyFont="1" applyFill="1" applyBorder="1"/>
    <xf numFmtId="3" fontId="11" fillId="0" borderId="5" xfId="0" applyNumberFormat="1" applyFont="1" applyFill="1" applyBorder="1"/>
    <xf numFmtId="0" fontId="3" fillId="0" borderId="3" xfId="0" applyFont="1" applyBorder="1"/>
    <xf numFmtId="3" fontId="3" fillId="0" borderId="4" xfId="0" applyNumberFormat="1" applyFont="1" applyBorder="1"/>
    <xf numFmtId="3" fontId="3" fillId="0" borderId="7" xfId="0" applyNumberFormat="1" applyFont="1" applyBorder="1"/>
    <xf numFmtId="0" fontId="9" fillId="2" borderId="18" xfId="0" applyFont="1" applyFill="1" applyBorder="1"/>
    <xf numFmtId="0" fontId="10" fillId="0" borderId="13" xfId="0" applyFont="1" applyBorder="1"/>
    <xf numFmtId="0" fontId="3" fillId="0" borderId="22" xfId="0" applyFont="1" applyBorder="1"/>
    <xf numFmtId="3" fontId="3" fillId="0" borderId="23" xfId="0" applyNumberFormat="1" applyFont="1" applyBorder="1"/>
    <xf numFmtId="3" fontId="3" fillId="0" borderId="17" xfId="0" applyNumberFormat="1" applyFont="1" applyBorder="1"/>
    <xf numFmtId="0" fontId="11" fillId="0" borderId="2" xfId="0" applyFont="1" applyBorder="1" applyAlignment="1">
      <alignment horizontal="left" vertical="center" wrapText="1"/>
    </xf>
    <xf numFmtId="0" fontId="0" fillId="0" borderId="1" xfId="0" applyBorder="1"/>
    <xf numFmtId="3" fontId="21" fillId="0" borderId="1" xfId="0" applyNumberFormat="1" applyFont="1" applyBorder="1"/>
    <xf numFmtId="0" fontId="0" fillId="0" borderId="0" xfId="0"/>
    <xf numFmtId="0" fontId="9" fillId="2" borderId="15" xfId="0" applyFont="1" applyFill="1" applyBorder="1"/>
    <xf numFmtId="0" fontId="9" fillId="2" borderId="16" xfId="0" applyFont="1" applyFill="1" applyBorder="1"/>
    <xf numFmtId="0" fontId="9" fillId="2" borderId="25" xfId="0" applyFont="1" applyFill="1" applyBorder="1"/>
    <xf numFmtId="0" fontId="9" fillId="2" borderId="26" xfId="0" applyFont="1" applyFill="1" applyBorder="1" applyAlignment="1">
      <alignment horizontal="center"/>
    </xf>
    <xf numFmtId="0" fontId="0" fillId="0" borderId="27" xfId="0" applyBorder="1"/>
    <xf numFmtId="0" fontId="15" fillId="0" borderId="2" xfId="0" applyFont="1" applyBorder="1"/>
    <xf numFmtId="3" fontId="15" fillId="0" borderId="1" xfId="0" applyNumberFormat="1" applyFont="1" applyBorder="1"/>
    <xf numFmtId="0" fontId="12" fillId="0" borderId="2" xfId="0" applyFont="1" applyBorder="1"/>
    <xf numFmtId="3" fontId="12" fillId="0" borderId="1" xfId="0" applyNumberFormat="1" applyFont="1" applyBorder="1"/>
    <xf numFmtId="3" fontId="12" fillId="0" borderId="5" xfId="0" applyNumberFormat="1" applyFont="1" applyBorder="1"/>
    <xf numFmtId="3" fontId="12" fillId="0" borderId="24" xfId="0" applyNumberFormat="1" applyFont="1" applyBorder="1"/>
    <xf numFmtId="0" fontId="12" fillId="0" borderId="33" xfId="0" applyFont="1" applyBorder="1"/>
    <xf numFmtId="3" fontId="12" fillId="0" borderId="34" xfId="0" applyNumberFormat="1" applyFont="1" applyBorder="1"/>
    <xf numFmtId="3" fontId="12" fillId="0" borderId="35" xfId="0" applyNumberFormat="1" applyFont="1" applyBorder="1"/>
    <xf numFmtId="3" fontId="12" fillId="0" borderId="36" xfId="0" applyNumberFormat="1" applyFont="1" applyBorder="1"/>
    <xf numFmtId="0" fontId="9" fillId="0" borderId="3" xfId="0" applyFont="1" applyBorder="1"/>
    <xf numFmtId="3" fontId="15" fillId="0" borderId="4" xfId="0" applyNumberFormat="1" applyFont="1" applyBorder="1"/>
    <xf numFmtId="0" fontId="15" fillId="0" borderId="2" xfId="0" applyFont="1" applyBorder="1" applyAlignment="1"/>
    <xf numFmtId="3" fontId="0" fillId="0" borderId="0" xfId="0" applyNumberFormat="1"/>
    <xf numFmtId="0" fontId="16" fillId="0" borderId="2" xfId="0" applyFont="1" applyBorder="1"/>
    <xf numFmtId="3" fontId="16" fillId="0" borderId="1" xfId="0" applyNumberFormat="1" applyFont="1" applyBorder="1"/>
    <xf numFmtId="3" fontId="16" fillId="0" borderId="5" xfId="0" applyNumberFormat="1" applyFont="1" applyBorder="1"/>
    <xf numFmtId="3" fontId="16" fillId="0" borderId="24" xfId="0" applyNumberFormat="1" applyFont="1" applyBorder="1"/>
    <xf numFmtId="0" fontId="16" fillId="0" borderId="33" xfId="0" applyFont="1" applyBorder="1"/>
    <xf numFmtId="3" fontId="16" fillId="0" borderId="34" xfId="0" applyNumberFormat="1" applyFont="1" applyBorder="1"/>
    <xf numFmtId="3" fontId="16" fillId="0" borderId="35" xfId="0" applyNumberFormat="1" applyFont="1" applyBorder="1"/>
    <xf numFmtId="3" fontId="16" fillId="0" borderId="36" xfId="0" applyNumberFormat="1" applyFont="1" applyBorder="1"/>
    <xf numFmtId="0" fontId="18" fillId="2" borderId="15" xfId="0" applyFont="1" applyFill="1" applyBorder="1"/>
    <xf numFmtId="0" fontId="18" fillId="2" borderId="16" xfId="0" applyFont="1" applyFill="1" applyBorder="1"/>
    <xf numFmtId="0" fontId="19" fillId="0" borderId="2" xfId="0" applyFont="1" applyBorder="1"/>
    <xf numFmtId="3" fontId="19" fillId="0" borderId="1" xfId="0" applyNumberFormat="1" applyFont="1" applyBorder="1"/>
    <xf numFmtId="3" fontId="19" fillId="0" borderId="4" xfId="0" applyNumberFormat="1" applyFont="1" applyBorder="1"/>
    <xf numFmtId="0" fontId="18" fillId="2" borderId="25" xfId="0" applyFont="1" applyFill="1" applyBorder="1"/>
    <xf numFmtId="0" fontId="18" fillId="2" borderId="26" xfId="0" applyFont="1" applyFill="1" applyBorder="1" applyAlignment="1">
      <alignment horizontal="center"/>
    </xf>
    <xf numFmtId="0" fontId="17" fillId="0" borderId="27" xfId="0" applyFont="1" applyBorder="1"/>
    <xf numFmtId="0" fontId="18" fillId="0" borderId="3" xfId="0" applyFont="1" applyBorder="1"/>
    <xf numFmtId="0" fontId="22" fillId="0" borderId="0" xfId="0" applyFont="1" applyBorder="1"/>
    <xf numFmtId="3" fontId="15" fillId="0" borderId="0" xfId="0" applyNumberFormat="1" applyFont="1" applyBorder="1"/>
    <xf numFmtId="0" fontId="23" fillId="0" borderId="0" xfId="0" applyFont="1" applyBorder="1"/>
    <xf numFmtId="3" fontId="19" fillId="0" borderId="0" xfId="0" applyNumberFormat="1" applyFont="1" applyBorder="1"/>
    <xf numFmtId="0" fontId="24" fillId="0" borderId="0" xfId="0" applyFont="1"/>
    <xf numFmtId="0" fontId="7" fillId="0" borderId="0" xfId="1" applyFont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8" xfId="0" applyFont="1" applyBorder="1" applyAlignment="1"/>
    <xf numFmtId="0" fontId="9" fillId="0" borderId="9" xfId="0" applyFont="1" applyBorder="1" applyAlignment="1"/>
    <xf numFmtId="0" fontId="12" fillId="0" borderId="9" xfId="0" applyFont="1" applyBorder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8" fillId="0" borderId="22" xfId="0" applyFont="1" applyFill="1" applyBorder="1" applyAlignment="1"/>
    <xf numFmtId="0" fontId="18" fillId="0" borderId="23" xfId="0" applyFont="1" applyFill="1" applyBorder="1" applyAlignment="1"/>
    <xf numFmtId="0" fontId="16" fillId="0" borderId="23" xfId="0" applyFont="1" applyFill="1" applyBorder="1" applyAlignment="1"/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9" fillId="0" borderId="22" xfId="0" applyFont="1" applyFill="1" applyBorder="1" applyAlignment="1"/>
    <xf numFmtId="0" fontId="9" fillId="0" borderId="23" xfId="0" applyFont="1" applyFill="1" applyBorder="1" applyAlignment="1"/>
    <xf numFmtId="0" fontId="12" fillId="0" borderId="23" xfId="0" applyFont="1" applyFill="1" applyBorder="1" applyAlignment="1"/>
  </cellXfs>
  <cellStyles count="5">
    <cellStyle name="Dziesiętny 2" xfId="4"/>
    <cellStyle name="Excel Built-in Normal" xfId="2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workbookViewId="0">
      <selection activeCell="M5" sqref="M5"/>
    </sheetView>
  </sheetViews>
  <sheetFormatPr defaultRowHeight="15"/>
  <cols>
    <col min="1" max="1" width="20.85546875" customWidth="1"/>
    <col min="15" max="15" width="11.1406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 t="s">
        <v>0</v>
      </c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49</v>
      </c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 t="s">
        <v>1</v>
      </c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 t="s">
        <v>50</v>
      </c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92" t="s">
        <v>28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5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thickBot="1">
      <c r="A8" s="7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  <c r="N8" s="8" t="s">
        <v>15</v>
      </c>
      <c r="O8" s="21" t="s">
        <v>29</v>
      </c>
    </row>
    <row r="9" spans="1:15" ht="15.75" thickBot="1">
      <c r="A9" s="96" t="s">
        <v>24</v>
      </c>
      <c r="B9" s="97"/>
      <c r="C9" s="97"/>
      <c r="D9" s="97"/>
      <c r="E9" s="98"/>
      <c r="F9" s="98"/>
      <c r="G9" s="98"/>
      <c r="H9" s="98"/>
      <c r="I9" s="98"/>
      <c r="J9" s="98"/>
      <c r="K9" s="98"/>
      <c r="L9" s="98"/>
      <c r="M9" s="98"/>
      <c r="N9" s="98"/>
      <c r="O9" s="22"/>
    </row>
    <row r="10" spans="1:15" ht="35.25" customHeight="1">
      <c r="A10" s="99" t="s">
        <v>30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</row>
    <row r="11" spans="1:15" ht="15.75" thickBot="1">
      <c r="A11" s="93" t="s">
        <v>17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5"/>
    </row>
    <row r="12" spans="1:15">
      <c r="A12" s="23" t="s">
        <v>25</v>
      </c>
      <c r="B12" s="24">
        <v>278100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278100</v>
      </c>
      <c r="N12" s="24">
        <v>0</v>
      </c>
      <c r="O12" s="25">
        <v>278100</v>
      </c>
    </row>
    <row r="13" spans="1:15">
      <c r="A13" s="26"/>
      <c r="B13" s="13">
        <v>278100</v>
      </c>
      <c r="C13" s="13"/>
      <c r="D13" s="13"/>
      <c r="E13" s="16"/>
      <c r="F13" s="16"/>
      <c r="G13" s="13"/>
      <c r="H13" s="27"/>
      <c r="I13" s="13"/>
      <c r="J13" s="27"/>
      <c r="K13" s="13"/>
      <c r="L13" s="13"/>
      <c r="M13" s="13">
        <v>278100</v>
      </c>
      <c r="N13" s="17"/>
      <c r="O13" s="15">
        <v>278100</v>
      </c>
    </row>
    <row r="14" spans="1:15">
      <c r="A14" s="9" t="s">
        <v>26</v>
      </c>
      <c r="B14" s="10">
        <f>SUM(B15)</f>
        <v>1152028</v>
      </c>
      <c r="C14" s="10">
        <f t="shared" ref="C14:N14" si="0">SUM(C15)</f>
        <v>0</v>
      </c>
      <c r="D14" s="10">
        <f t="shared" si="0"/>
        <v>0</v>
      </c>
      <c r="E14" s="10">
        <f t="shared" si="0"/>
        <v>0</v>
      </c>
      <c r="F14" s="10">
        <f t="shared" si="0"/>
        <v>0</v>
      </c>
      <c r="G14" s="10">
        <f t="shared" si="0"/>
        <v>0</v>
      </c>
      <c r="H14" s="10">
        <f t="shared" si="0"/>
        <v>0</v>
      </c>
      <c r="I14" s="10">
        <f t="shared" si="0"/>
        <v>0</v>
      </c>
      <c r="J14" s="10">
        <f t="shared" si="0"/>
        <v>0</v>
      </c>
      <c r="K14" s="10">
        <f t="shared" si="0"/>
        <v>0</v>
      </c>
      <c r="L14" s="10">
        <f t="shared" si="0"/>
        <v>873928</v>
      </c>
      <c r="M14" s="10">
        <f t="shared" si="0"/>
        <v>278100</v>
      </c>
      <c r="N14" s="10">
        <f t="shared" si="0"/>
        <v>0</v>
      </c>
      <c r="O14" s="11">
        <f>SUM(O15)</f>
        <v>1152028</v>
      </c>
    </row>
    <row r="15" spans="1:15">
      <c r="A15" s="12" t="s">
        <v>27</v>
      </c>
      <c r="B15" s="13">
        <v>1152028</v>
      </c>
      <c r="C15" s="13"/>
      <c r="D15" s="13"/>
      <c r="E15" s="16"/>
      <c r="F15" s="16"/>
      <c r="G15" s="13"/>
      <c r="H15" s="27"/>
      <c r="I15" s="13"/>
      <c r="J15" s="27"/>
      <c r="K15" s="13"/>
      <c r="L15" s="13">
        <v>873928</v>
      </c>
      <c r="M15" s="13">
        <v>278100</v>
      </c>
      <c r="N15" s="14"/>
      <c r="O15" s="15">
        <f>SUM(C15:N15)</f>
        <v>1152028</v>
      </c>
    </row>
    <row r="16" spans="1:15" ht="15.75" thickBot="1">
      <c r="A16" s="18" t="s">
        <v>23</v>
      </c>
      <c r="B16" s="19">
        <f>SUM(B12-B14)</f>
        <v>-873928</v>
      </c>
      <c r="C16" s="19">
        <f>SUM(C12-C14)</f>
        <v>0</v>
      </c>
      <c r="D16" s="19">
        <f t="shared" ref="D16:N16" si="1">SUM(D12-D14)</f>
        <v>0</v>
      </c>
      <c r="E16" s="19">
        <f t="shared" si="1"/>
        <v>0</v>
      </c>
      <c r="F16" s="19">
        <f t="shared" si="1"/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>SUM(L12-L14)</f>
        <v>-873928</v>
      </c>
      <c r="M16" s="19">
        <f t="shared" si="1"/>
        <v>0</v>
      </c>
      <c r="N16" s="19">
        <f t="shared" si="1"/>
        <v>0</v>
      </c>
      <c r="O16" s="20">
        <f>SUM(O12-O14)</f>
        <v>-873928</v>
      </c>
    </row>
    <row r="17" spans="1:16" ht="15.75" thickBot="1">
      <c r="A17" s="28" t="s">
        <v>2</v>
      </c>
      <c r="B17" s="29" t="s">
        <v>3</v>
      </c>
      <c r="C17" s="29" t="s">
        <v>4</v>
      </c>
      <c r="D17" s="29" t="s">
        <v>5</v>
      </c>
      <c r="E17" s="29" t="s">
        <v>6</v>
      </c>
      <c r="F17" s="29" t="s">
        <v>7</v>
      </c>
      <c r="G17" s="29" t="s">
        <v>8</v>
      </c>
      <c r="H17" s="29" t="s">
        <v>9</v>
      </c>
      <c r="I17" s="29" t="s">
        <v>10</v>
      </c>
      <c r="J17" s="29" t="s">
        <v>11</v>
      </c>
      <c r="K17" s="29" t="s">
        <v>12</v>
      </c>
      <c r="L17" s="29" t="s">
        <v>13</v>
      </c>
      <c r="M17" s="29" t="s">
        <v>14</v>
      </c>
      <c r="N17" s="29" t="s">
        <v>15</v>
      </c>
      <c r="O17" s="42" t="s">
        <v>29</v>
      </c>
    </row>
    <row r="18" spans="1:16" ht="15.75" thickBot="1">
      <c r="A18" s="96" t="s">
        <v>24</v>
      </c>
      <c r="B18" s="97"/>
      <c r="C18" s="97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43"/>
    </row>
    <row r="19" spans="1:16">
      <c r="A19" s="99" t="s">
        <v>31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1"/>
    </row>
    <row r="20" spans="1:16" ht="15.75" thickBot="1">
      <c r="A20" s="93" t="s">
        <v>17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5"/>
    </row>
    <row r="21" spans="1:16">
      <c r="A21" s="44" t="s">
        <v>25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5">
        <v>0</v>
      </c>
      <c r="O21" s="46">
        <v>0</v>
      </c>
    </row>
    <row r="22" spans="1:16">
      <c r="A22" s="47"/>
      <c r="B22" s="34"/>
      <c r="C22" s="34"/>
      <c r="D22" s="34"/>
      <c r="E22" s="37"/>
      <c r="F22" s="37"/>
      <c r="G22" s="34"/>
      <c r="H22" s="48"/>
      <c r="I22" s="34"/>
      <c r="J22" s="48"/>
      <c r="K22" s="34"/>
      <c r="L22" s="34"/>
      <c r="M22" s="34"/>
      <c r="N22" s="38"/>
      <c r="O22" s="36">
        <v>0</v>
      </c>
    </row>
    <row r="23" spans="1:16">
      <c r="A23" s="30" t="s">
        <v>26</v>
      </c>
      <c r="B23" s="31">
        <f>SUM(B24)</f>
        <v>82000</v>
      </c>
      <c r="C23" s="31">
        <f t="shared" ref="C23:N23" si="2">SUM(C24)</f>
        <v>0</v>
      </c>
      <c r="D23" s="31">
        <f t="shared" si="2"/>
        <v>0</v>
      </c>
      <c r="E23" s="31">
        <f t="shared" si="2"/>
        <v>0</v>
      </c>
      <c r="F23" s="31">
        <f t="shared" si="2"/>
        <v>0</v>
      </c>
      <c r="G23" s="31">
        <f t="shared" si="2"/>
        <v>14000</v>
      </c>
      <c r="H23" s="31">
        <f t="shared" si="2"/>
        <v>0</v>
      </c>
      <c r="I23" s="31">
        <f t="shared" si="2"/>
        <v>48000</v>
      </c>
      <c r="J23" s="31">
        <f t="shared" si="2"/>
        <v>20000</v>
      </c>
      <c r="K23" s="31">
        <f t="shared" si="2"/>
        <v>0</v>
      </c>
      <c r="L23" s="31">
        <f t="shared" si="2"/>
        <v>0</v>
      </c>
      <c r="M23" s="31">
        <f t="shared" si="2"/>
        <v>0</v>
      </c>
      <c r="N23" s="4">
        <f t="shared" si="2"/>
        <v>0</v>
      </c>
      <c r="O23" s="32">
        <f>SUM(O24)</f>
        <v>82000</v>
      </c>
    </row>
    <row r="24" spans="1:16">
      <c r="A24" s="33" t="s">
        <v>27</v>
      </c>
      <c r="B24" s="34">
        <v>82000</v>
      </c>
      <c r="C24" s="34"/>
      <c r="D24" s="34"/>
      <c r="E24" s="37"/>
      <c r="F24" s="37"/>
      <c r="G24" s="34">
        <v>14000</v>
      </c>
      <c r="H24" s="49"/>
      <c r="I24" s="34">
        <v>48000</v>
      </c>
      <c r="J24" s="49">
        <v>20000</v>
      </c>
      <c r="K24" s="34"/>
      <c r="L24" s="34"/>
      <c r="M24" s="34"/>
      <c r="N24" s="35"/>
      <c r="O24" s="36">
        <f>SUM(C24:N24)</f>
        <v>82000</v>
      </c>
    </row>
    <row r="25" spans="1:16" ht="15.75" thickBot="1">
      <c r="A25" s="39" t="s">
        <v>23</v>
      </c>
      <c r="B25" s="40">
        <f>SUM(B21-B23)</f>
        <v>-82000</v>
      </c>
      <c r="C25" s="40">
        <f t="shared" ref="C25:O25" si="3">SUM(C21-C23)</f>
        <v>0</v>
      </c>
      <c r="D25" s="40">
        <f t="shared" si="3"/>
        <v>0</v>
      </c>
      <c r="E25" s="40">
        <f t="shared" si="3"/>
        <v>0</v>
      </c>
      <c r="F25" s="40">
        <f t="shared" si="3"/>
        <v>0</v>
      </c>
      <c r="G25" s="40">
        <f t="shared" si="3"/>
        <v>-14000</v>
      </c>
      <c r="H25" s="40">
        <f t="shared" si="3"/>
        <v>0</v>
      </c>
      <c r="I25" s="40">
        <f t="shared" si="3"/>
        <v>-48000</v>
      </c>
      <c r="J25" s="40">
        <f t="shared" si="3"/>
        <v>-20000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6">
        <f t="shared" si="3"/>
        <v>0</v>
      </c>
      <c r="O25" s="41">
        <f t="shared" si="3"/>
        <v>-82000</v>
      </c>
    </row>
    <row r="26" spans="1:16" ht="15.75" thickBot="1">
      <c r="A26" s="51" t="s">
        <v>2</v>
      </c>
      <c r="B26" s="52" t="s">
        <v>3</v>
      </c>
      <c r="C26" s="52" t="s">
        <v>4</v>
      </c>
      <c r="D26" s="52" t="s">
        <v>5</v>
      </c>
      <c r="E26" s="52" t="s">
        <v>6</v>
      </c>
      <c r="F26" s="52" t="s">
        <v>7</v>
      </c>
      <c r="G26" s="52" t="s">
        <v>8</v>
      </c>
      <c r="H26" s="52" t="s">
        <v>9</v>
      </c>
      <c r="I26" s="52" t="s">
        <v>10</v>
      </c>
      <c r="J26" s="52" t="s">
        <v>11</v>
      </c>
      <c r="K26" s="52" t="s">
        <v>12</v>
      </c>
      <c r="L26" s="52" t="s">
        <v>13</v>
      </c>
      <c r="M26" s="52" t="s">
        <v>14</v>
      </c>
      <c r="N26" s="53" t="s">
        <v>15</v>
      </c>
      <c r="O26" s="54" t="s">
        <v>29</v>
      </c>
      <c r="P26" s="50"/>
    </row>
    <row r="27" spans="1:16">
      <c r="A27" s="120" t="s">
        <v>16</v>
      </c>
      <c r="B27" s="121"/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55"/>
      <c r="P27" s="50"/>
    </row>
    <row r="28" spans="1:16">
      <c r="A28" s="117" t="s">
        <v>32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9"/>
      <c r="P28" s="50"/>
    </row>
    <row r="29" spans="1:16">
      <c r="A29" s="105" t="s">
        <v>17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7"/>
      <c r="P29" s="50"/>
    </row>
    <row r="30" spans="1:16">
      <c r="A30" s="68" t="s">
        <v>33</v>
      </c>
      <c r="B30" s="57">
        <f>SUM(B31)</f>
        <v>19857773</v>
      </c>
      <c r="C30" s="57">
        <f t="shared" ref="C30:O30" si="4">SUM(C31)</f>
        <v>0</v>
      </c>
      <c r="D30" s="57">
        <f t="shared" si="4"/>
        <v>0</v>
      </c>
      <c r="E30" s="57">
        <f t="shared" si="4"/>
        <v>579513</v>
      </c>
      <c r="F30" s="57">
        <f t="shared" si="4"/>
        <v>579513</v>
      </c>
      <c r="G30" s="57">
        <f t="shared" si="4"/>
        <v>4855775</v>
      </c>
      <c r="H30" s="57">
        <f t="shared" si="4"/>
        <v>-1821734</v>
      </c>
      <c r="I30" s="57">
        <f t="shared" si="4"/>
        <v>115071</v>
      </c>
      <c r="J30" s="57">
        <f t="shared" si="4"/>
        <v>6520659</v>
      </c>
      <c r="K30" s="57">
        <f t="shared" si="4"/>
        <v>125991</v>
      </c>
      <c r="L30" s="57">
        <f t="shared" si="4"/>
        <v>0</v>
      </c>
      <c r="M30" s="57">
        <f t="shared" si="4"/>
        <v>0</v>
      </c>
      <c r="N30" s="57">
        <f t="shared" si="4"/>
        <v>5214660</v>
      </c>
      <c r="O30" s="57">
        <f t="shared" si="4"/>
        <v>16169448</v>
      </c>
      <c r="P30" s="50"/>
    </row>
    <row r="31" spans="1:16">
      <c r="A31" s="56" t="s">
        <v>20</v>
      </c>
      <c r="B31" s="57">
        <f>SUM(B32:B36)</f>
        <v>19857773</v>
      </c>
      <c r="C31" s="57">
        <f t="shared" ref="C31:O31" si="5">SUM(C32:C36)</f>
        <v>0</v>
      </c>
      <c r="D31" s="57">
        <f t="shared" si="5"/>
        <v>0</v>
      </c>
      <c r="E31" s="57">
        <f t="shared" si="5"/>
        <v>579513</v>
      </c>
      <c r="F31" s="57">
        <f t="shared" si="5"/>
        <v>579513</v>
      </c>
      <c r="G31" s="57">
        <f t="shared" si="5"/>
        <v>4855775</v>
      </c>
      <c r="H31" s="57">
        <f t="shared" si="5"/>
        <v>-1821734</v>
      </c>
      <c r="I31" s="57">
        <f t="shared" si="5"/>
        <v>115071</v>
      </c>
      <c r="J31" s="57">
        <f t="shared" si="5"/>
        <v>6520659</v>
      </c>
      <c r="K31" s="57">
        <f t="shared" si="5"/>
        <v>125991</v>
      </c>
      <c r="L31" s="57">
        <f t="shared" si="5"/>
        <v>0</v>
      </c>
      <c r="M31" s="57">
        <f t="shared" si="5"/>
        <v>0</v>
      </c>
      <c r="N31" s="57">
        <f t="shared" si="5"/>
        <v>5214660</v>
      </c>
      <c r="O31" s="57">
        <f t="shared" si="5"/>
        <v>16169448</v>
      </c>
      <c r="P31" s="50"/>
    </row>
    <row r="32" spans="1:16">
      <c r="A32" s="58" t="s">
        <v>19</v>
      </c>
      <c r="B32" s="59">
        <v>17926063</v>
      </c>
      <c r="C32" s="59"/>
      <c r="D32" s="59"/>
      <c r="E32" s="59"/>
      <c r="F32" s="59"/>
      <c r="G32" s="59">
        <v>4423740</v>
      </c>
      <c r="H32" s="59">
        <v>-1821734</v>
      </c>
      <c r="I32" s="59"/>
      <c r="J32" s="59">
        <v>6520659</v>
      </c>
      <c r="K32" s="59"/>
      <c r="L32" s="59"/>
      <c r="M32" s="59"/>
      <c r="N32" s="60">
        <v>5115073</v>
      </c>
      <c r="O32" s="61">
        <v>14237738</v>
      </c>
      <c r="P32" s="50" t="s">
        <v>38</v>
      </c>
    </row>
    <row r="33" spans="1:16">
      <c r="A33" s="58" t="s">
        <v>34</v>
      </c>
      <c r="B33" s="59">
        <v>386342</v>
      </c>
      <c r="C33" s="59"/>
      <c r="D33" s="59"/>
      <c r="E33" s="59"/>
      <c r="F33" s="59"/>
      <c r="G33" s="59">
        <v>45693</v>
      </c>
      <c r="H33" s="59"/>
      <c r="I33" s="59">
        <v>115071</v>
      </c>
      <c r="J33" s="59"/>
      <c r="K33" s="59">
        <v>125991</v>
      </c>
      <c r="L33" s="59"/>
      <c r="M33" s="59"/>
      <c r="N33" s="60">
        <v>99587</v>
      </c>
      <c r="O33" s="61">
        <v>386342</v>
      </c>
      <c r="P33" s="50"/>
    </row>
    <row r="34" spans="1:16">
      <c r="A34" s="58" t="s">
        <v>35</v>
      </c>
      <c r="B34" s="59">
        <v>579513</v>
      </c>
      <c r="C34" s="59"/>
      <c r="D34" s="59"/>
      <c r="E34" s="59">
        <v>579513</v>
      </c>
      <c r="F34" s="59"/>
      <c r="G34" s="59"/>
      <c r="H34" s="59"/>
      <c r="I34" s="59"/>
      <c r="J34" s="59"/>
      <c r="K34" s="59"/>
      <c r="L34" s="59"/>
      <c r="M34" s="59"/>
      <c r="N34" s="60"/>
      <c r="O34" s="61">
        <v>579513</v>
      </c>
      <c r="P34" s="50"/>
    </row>
    <row r="35" spans="1:16">
      <c r="A35" s="58" t="s">
        <v>36</v>
      </c>
      <c r="B35" s="59">
        <v>579513</v>
      </c>
      <c r="C35" s="59"/>
      <c r="D35" s="59"/>
      <c r="E35" s="59"/>
      <c r="F35" s="59">
        <v>579513</v>
      </c>
      <c r="G35" s="59"/>
      <c r="H35" s="59"/>
      <c r="I35" s="59"/>
      <c r="J35" s="59"/>
      <c r="K35" s="59"/>
      <c r="L35" s="59"/>
      <c r="M35" s="59"/>
      <c r="N35" s="60"/>
      <c r="O35" s="61">
        <v>579513</v>
      </c>
      <c r="P35" s="50"/>
    </row>
    <row r="36" spans="1:16">
      <c r="A36" s="58" t="s">
        <v>37</v>
      </c>
      <c r="B36" s="59">
        <v>386342</v>
      </c>
      <c r="C36" s="59"/>
      <c r="D36" s="59"/>
      <c r="E36" s="59"/>
      <c r="F36" s="59"/>
      <c r="G36" s="59">
        <v>386342</v>
      </c>
      <c r="H36" s="59"/>
      <c r="I36" s="59"/>
      <c r="J36" s="59"/>
      <c r="K36" s="59"/>
      <c r="L36" s="59"/>
      <c r="M36" s="59"/>
      <c r="N36" s="60"/>
      <c r="O36" s="61">
        <v>386342</v>
      </c>
      <c r="P36" s="50"/>
    </row>
    <row r="37" spans="1:16">
      <c r="A37" s="56" t="s">
        <v>39</v>
      </c>
      <c r="B37" s="57">
        <f>SUM(B38)</f>
        <v>21789485</v>
      </c>
      <c r="C37" s="57">
        <f t="shared" ref="C37:O37" si="6">SUM(C38)</f>
        <v>0</v>
      </c>
      <c r="D37" s="57">
        <f t="shared" si="6"/>
        <v>0</v>
      </c>
      <c r="E37" s="57">
        <f t="shared" si="6"/>
        <v>0</v>
      </c>
      <c r="F37" s="57">
        <f t="shared" si="6"/>
        <v>0</v>
      </c>
      <c r="G37" s="57">
        <f t="shared" si="6"/>
        <v>3043184</v>
      </c>
      <c r="H37" s="57">
        <f t="shared" si="6"/>
        <v>0</v>
      </c>
      <c r="I37" s="57">
        <f t="shared" si="6"/>
        <v>7671364</v>
      </c>
      <c r="J37" s="57">
        <f t="shared" si="6"/>
        <v>0</v>
      </c>
      <c r="K37" s="57">
        <f t="shared" si="6"/>
        <v>8399400</v>
      </c>
      <c r="L37" s="57">
        <f t="shared" si="6"/>
        <v>0</v>
      </c>
      <c r="M37" s="57">
        <f t="shared" si="6"/>
        <v>0</v>
      </c>
      <c r="N37" s="57">
        <f t="shared" si="6"/>
        <v>2675537</v>
      </c>
      <c r="O37" s="57">
        <f t="shared" si="6"/>
        <v>21789485</v>
      </c>
      <c r="P37" s="50"/>
    </row>
    <row r="38" spans="1:16">
      <c r="A38" s="62" t="s">
        <v>22</v>
      </c>
      <c r="B38" s="63">
        <v>21789485</v>
      </c>
      <c r="C38" s="63"/>
      <c r="D38" s="63"/>
      <c r="E38" s="63"/>
      <c r="F38" s="63"/>
      <c r="G38" s="63">
        <v>3043184</v>
      </c>
      <c r="H38" s="63"/>
      <c r="I38" s="63">
        <v>7671364</v>
      </c>
      <c r="J38" s="63"/>
      <c r="K38" s="63">
        <v>8399400</v>
      </c>
      <c r="L38" s="63"/>
      <c r="M38" s="63"/>
      <c r="N38" s="64">
        <v>2675537</v>
      </c>
      <c r="O38" s="65">
        <v>21789485</v>
      </c>
      <c r="P38" s="50"/>
    </row>
    <row r="39" spans="1:16" ht="15.75" thickBot="1">
      <c r="A39" s="66" t="s">
        <v>23</v>
      </c>
      <c r="B39" s="67">
        <f>SUM(B31-B37)</f>
        <v>-1931712</v>
      </c>
      <c r="C39" s="67">
        <f t="shared" ref="C39:O39" si="7">SUM(C31-C37)</f>
        <v>0</v>
      </c>
      <c r="D39" s="67">
        <f t="shared" si="7"/>
        <v>0</v>
      </c>
      <c r="E39" s="67">
        <f t="shared" si="7"/>
        <v>579513</v>
      </c>
      <c r="F39" s="67">
        <f t="shared" si="7"/>
        <v>579513</v>
      </c>
      <c r="G39" s="67">
        <f t="shared" si="7"/>
        <v>1812591</v>
      </c>
      <c r="H39" s="67">
        <f t="shared" si="7"/>
        <v>-1821734</v>
      </c>
      <c r="I39" s="67">
        <f t="shared" si="7"/>
        <v>-7556293</v>
      </c>
      <c r="J39" s="67">
        <f t="shared" si="7"/>
        <v>6520659</v>
      </c>
      <c r="K39" s="67">
        <f t="shared" si="7"/>
        <v>-8273409</v>
      </c>
      <c r="L39" s="67">
        <f t="shared" si="7"/>
        <v>0</v>
      </c>
      <c r="M39" s="67">
        <f t="shared" si="7"/>
        <v>0</v>
      </c>
      <c r="N39" s="67">
        <f t="shared" si="7"/>
        <v>2539123</v>
      </c>
      <c r="O39" s="67">
        <f t="shared" si="7"/>
        <v>-5620037</v>
      </c>
      <c r="P39" s="50"/>
    </row>
    <row r="40" spans="1:16" ht="15.75" thickBot="1">
      <c r="A40" s="87" t="s">
        <v>40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50"/>
    </row>
    <row r="41" spans="1:16" ht="15.75" thickBot="1">
      <c r="A41" s="78" t="s">
        <v>2</v>
      </c>
      <c r="B41" s="79" t="s">
        <v>3</v>
      </c>
      <c r="C41" s="79" t="s">
        <v>4</v>
      </c>
      <c r="D41" s="79" t="s">
        <v>5</v>
      </c>
      <c r="E41" s="79" t="s">
        <v>6</v>
      </c>
      <c r="F41" s="79" t="s">
        <v>7</v>
      </c>
      <c r="G41" s="79" t="s">
        <v>8</v>
      </c>
      <c r="H41" s="79" t="s">
        <v>9</v>
      </c>
      <c r="I41" s="79" t="s">
        <v>10</v>
      </c>
      <c r="J41" s="79" t="s">
        <v>11</v>
      </c>
      <c r="K41" s="79" t="s">
        <v>12</v>
      </c>
      <c r="L41" s="79" t="s">
        <v>13</v>
      </c>
      <c r="M41" s="79" t="s">
        <v>14</v>
      </c>
      <c r="N41" s="83" t="s">
        <v>15</v>
      </c>
      <c r="O41" s="84" t="s">
        <v>29</v>
      </c>
      <c r="P41" s="50"/>
    </row>
    <row r="42" spans="1:16">
      <c r="A42" s="108" t="s">
        <v>16</v>
      </c>
      <c r="B42" s="109"/>
      <c r="C42" s="109"/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85"/>
      <c r="P42" s="50"/>
    </row>
    <row r="43" spans="1:16">
      <c r="A43" s="111" t="s">
        <v>41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3"/>
      <c r="P43" s="50"/>
    </row>
    <row r="44" spans="1:16">
      <c r="A44" s="114" t="s">
        <v>17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6"/>
      <c r="P44" s="50"/>
    </row>
    <row r="45" spans="1:16">
      <c r="A45" s="80" t="s">
        <v>18</v>
      </c>
      <c r="B45" s="81">
        <f>SUM(B46)</f>
        <v>1519271</v>
      </c>
      <c r="C45" s="81">
        <f t="shared" ref="C45:O45" si="8">SUM(C46)</f>
        <v>0</v>
      </c>
      <c r="D45" s="81">
        <f t="shared" si="8"/>
        <v>751</v>
      </c>
      <c r="E45" s="81">
        <f t="shared" si="8"/>
        <v>0</v>
      </c>
      <c r="F45" s="81">
        <f t="shared" si="8"/>
        <v>0</v>
      </c>
      <c r="G45" s="81">
        <f t="shared" si="8"/>
        <v>0</v>
      </c>
      <c r="H45" s="81">
        <f t="shared" si="8"/>
        <v>0</v>
      </c>
      <c r="I45" s="81">
        <f t="shared" si="8"/>
        <v>0</v>
      </c>
      <c r="J45" s="81">
        <f t="shared" si="8"/>
        <v>1279694</v>
      </c>
      <c r="K45" s="81">
        <f t="shared" si="8"/>
        <v>0</v>
      </c>
      <c r="L45" s="81">
        <f t="shared" si="8"/>
        <v>225827</v>
      </c>
      <c r="M45" s="81">
        <f t="shared" si="8"/>
        <v>13750</v>
      </c>
      <c r="N45" s="81">
        <f t="shared" si="8"/>
        <v>0</v>
      </c>
      <c r="O45" s="81">
        <f t="shared" si="8"/>
        <v>1520022</v>
      </c>
      <c r="P45" s="50"/>
    </row>
    <row r="46" spans="1:16">
      <c r="A46" s="80" t="s">
        <v>20</v>
      </c>
      <c r="B46" s="81">
        <f>SUM(B47:B48)</f>
        <v>1519271</v>
      </c>
      <c r="C46" s="81">
        <f t="shared" ref="C46:O46" si="9">SUM(C47:C48)</f>
        <v>0</v>
      </c>
      <c r="D46" s="81">
        <f t="shared" si="9"/>
        <v>751</v>
      </c>
      <c r="E46" s="81">
        <f t="shared" si="9"/>
        <v>0</v>
      </c>
      <c r="F46" s="81">
        <f t="shared" si="9"/>
        <v>0</v>
      </c>
      <c r="G46" s="81">
        <f t="shared" si="9"/>
        <v>0</v>
      </c>
      <c r="H46" s="81">
        <f t="shared" si="9"/>
        <v>0</v>
      </c>
      <c r="I46" s="81">
        <f t="shared" si="9"/>
        <v>0</v>
      </c>
      <c r="J46" s="81">
        <f t="shared" si="9"/>
        <v>1279694</v>
      </c>
      <c r="K46" s="81">
        <f t="shared" si="9"/>
        <v>0</v>
      </c>
      <c r="L46" s="81">
        <f t="shared" si="9"/>
        <v>225827</v>
      </c>
      <c r="M46" s="81">
        <f t="shared" si="9"/>
        <v>13750</v>
      </c>
      <c r="N46" s="81">
        <f t="shared" si="9"/>
        <v>0</v>
      </c>
      <c r="O46" s="81">
        <f t="shared" si="9"/>
        <v>1520022</v>
      </c>
      <c r="P46" s="50" t="s">
        <v>43</v>
      </c>
    </row>
    <row r="47" spans="1:16">
      <c r="A47" s="70" t="s">
        <v>19</v>
      </c>
      <c r="B47" s="71">
        <v>1291380</v>
      </c>
      <c r="C47" s="71"/>
      <c r="D47" s="71">
        <v>638</v>
      </c>
      <c r="E47" s="71"/>
      <c r="F47" s="71"/>
      <c r="G47" s="71"/>
      <c r="H47" s="71"/>
      <c r="I47" s="71"/>
      <c r="J47" s="71">
        <v>1279694</v>
      </c>
      <c r="K47" s="71"/>
      <c r="L47" s="71"/>
      <c r="M47" s="71">
        <v>11686</v>
      </c>
      <c r="N47" s="72"/>
      <c r="O47" s="73">
        <v>1292018</v>
      </c>
      <c r="P47" s="50"/>
    </row>
    <row r="48" spans="1:16">
      <c r="A48" s="70" t="s">
        <v>42</v>
      </c>
      <c r="B48" s="71">
        <v>227891</v>
      </c>
      <c r="C48" s="71"/>
      <c r="D48" s="71">
        <v>113</v>
      </c>
      <c r="E48" s="71"/>
      <c r="F48" s="71"/>
      <c r="G48" s="71"/>
      <c r="H48" s="71"/>
      <c r="I48" s="71"/>
      <c r="J48" s="71"/>
      <c r="K48" s="71"/>
      <c r="L48" s="71">
        <v>225827</v>
      </c>
      <c r="M48" s="71">
        <v>2064</v>
      </c>
      <c r="N48" s="72"/>
      <c r="O48" s="73">
        <v>228004</v>
      </c>
      <c r="P48" s="50"/>
    </row>
    <row r="49" spans="1:16">
      <c r="A49" s="80" t="s">
        <v>21</v>
      </c>
      <c r="B49" s="81">
        <f>SUM(B50)</f>
        <v>1868704</v>
      </c>
      <c r="C49" s="81">
        <f t="shared" ref="C49:O49" si="10">SUM(C50)</f>
        <v>0</v>
      </c>
      <c r="D49" s="81">
        <f t="shared" si="10"/>
        <v>0</v>
      </c>
      <c r="E49" s="81">
        <f t="shared" si="10"/>
        <v>0</v>
      </c>
      <c r="F49" s="81">
        <f t="shared" si="10"/>
        <v>0</v>
      </c>
      <c r="G49" s="81">
        <f t="shared" si="10"/>
        <v>0</v>
      </c>
      <c r="H49" s="81">
        <f t="shared" si="10"/>
        <v>0</v>
      </c>
      <c r="I49" s="81">
        <f t="shared" si="10"/>
        <v>0</v>
      </c>
      <c r="J49" s="81">
        <f t="shared" si="10"/>
        <v>1851793</v>
      </c>
      <c r="K49" s="81">
        <f t="shared" si="10"/>
        <v>0</v>
      </c>
      <c r="L49" s="81">
        <f t="shared" si="10"/>
        <v>0</v>
      </c>
      <c r="M49" s="81">
        <f t="shared" si="10"/>
        <v>16911</v>
      </c>
      <c r="N49" s="81">
        <f t="shared" si="10"/>
        <v>0</v>
      </c>
      <c r="O49" s="81">
        <f t="shared" si="10"/>
        <v>1868704</v>
      </c>
      <c r="P49" s="50"/>
    </row>
    <row r="50" spans="1:16">
      <c r="A50" s="74" t="s">
        <v>22</v>
      </c>
      <c r="B50" s="75">
        <v>1868704</v>
      </c>
      <c r="C50" s="75"/>
      <c r="D50" s="75"/>
      <c r="E50" s="75"/>
      <c r="F50" s="75"/>
      <c r="G50" s="75"/>
      <c r="H50" s="75"/>
      <c r="I50" s="75"/>
      <c r="J50" s="75">
        <v>1851793</v>
      </c>
      <c r="K50" s="75"/>
      <c r="L50" s="75"/>
      <c r="M50" s="75">
        <v>16911</v>
      </c>
      <c r="N50" s="76"/>
      <c r="O50" s="77">
        <v>1868704</v>
      </c>
      <c r="P50" s="50"/>
    </row>
    <row r="51" spans="1:16" ht="15.75" thickBot="1">
      <c r="A51" s="86" t="s">
        <v>23</v>
      </c>
      <c r="B51" s="82">
        <f>SUM(B45-B49)</f>
        <v>-349433</v>
      </c>
      <c r="C51" s="82">
        <f t="shared" ref="C51:O51" si="11">SUM(C45-C49)</f>
        <v>0</v>
      </c>
      <c r="D51" s="82">
        <f t="shared" si="11"/>
        <v>751</v>
      </c>
      <c r="E51" s="82">
        <f t="shared" si="11"/>
        <v>0</v>
      </c>
      <c r="F51" s="82">
        <f t="shared" si="11"/>
        <v>0</v>
      </c>
      <c r="G51" s="82">
        <f t="shared" si="11"/>
        <v>0</v>
      </c>
      <c r="H51" s="82">
        <f t="shared" si="11"/>
        <v>0</v>
      </c>
      <c r="I51" s="82">
        <f t="shared" si="11"/>
        <v>0</v>
      </c>
      <c r="J51" s="82">
        <f t="shared" si="11"/>
        <v>-572099</v>
      </c>
      <c r="K51" s="82">
        <f t="shared" si="11"/>
        <v>0</v>
      </c>
      <c r="L51" s="82">
        <f t="shared" si="11"/>
        <v>225827</v>
      </c>
      <c r="M51" s="82">
        <f t="shared" si="11"/>
        <v>-3161</v>
      </c>
      <c r="N51" s="82">
        <f t="shared" si="11"/>
        <v>0</v>
      </c>
      <c r="O51" s="82">
        <f t="shared" si="11"/>
        <v>-348682</v>
      </c>
      <c r="P51" s="50"/>
    </row>
    <row r="52" spans="1:16" ht="15.75" thickBot="1">
      <c r="A52" s="89" t="s">
        <v>44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50"/>
    </row>
    <row r="53" spans="1:16" ht="15.75" thickBot="1">
      <c r="A53" s="78" t="s">
        <v>2</v>
      </c>
      <c r="B53" s="79" t="s">
        <v>3</v>
      </c>
      <c r="C53" s="79" t="s">
        <v>4</v>
      </c>
      <c r="D53" s="79" t="s">
        <v>5</v>
      </c>
      <c r="E53" s="79" t="s">
        <v>6</v>
      </c>
      <c r="F53" s="79" t="s">
        <v>7</v>
      </c>
      <c r="G53" s="79" t="s">
        <v>8</v>
      </c>
      <c r="H53" s="79" t="s">
        <v>9</v>
      </c>
      <c r="I53" s="79" t="s">
        <v>10</v>
      </c>
      <c r="J53" s="79" t="s">
        <v>11</v>
      </c>
      <c r="K53" s="79" t="s">
        <v>12</v>
      </c>
      <c r="L53" s="79" t="s">
        <v>13</v>
      </c>
      <c r="M53" s="79" t="s">
        <v>14</v>
      </c>
      <c r="N53" s="83" t="s">
        <v>15</v>
      </c>
      <c r="O53" s="84" t="s">
        <v>29</v>
      </c>
      <c r="P53" s="50"/>
    </row>
    <row r="54" spans="1:16">
      <c r="A54" s="108" t="s">
        <v>16</v>
      </c>
      <c r="B54" s="109"/>
      <c r="C54" s="109"/>
      <c r="D54" s="109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85"/>
      <c r="P54" s="50"/>
    </row>
    <row r="55" spans="1:16">
      <c r="A55" s="111" t="s">
        <v>45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3"/>
      <c r="P55" s="50"/>
    </row>
    <row r="56" spans="1:16">
      <c r="A56" s="114" t="s">
        <v>17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6"/>
      <c r="P56" s="50"/>
    </row>
    <row r="57" spans="1:16">
      <c r="A57" s="80" t="s">
        <v>18</v>
      </c>
      <c r="B57" s="81">
        <f>SUM(B58)</f>
        <v>3465869</v>
      </c>
      <c r="C57" s="81">
        <f t="shared" ref="C57:O57" si="12">SUM(C58)</f>
        <v>0</v>
      </c>
      <c r="D57" s="81">
        <f t="shared" si="12"/>
        <v>0</v>
      </c>
      <c r="E57" s="81">
        <f t="shared" si="12"/>
        <v>0</v>
      </c>
      <c r="F57" s="81">
        <f t="shared" si="12"/>
        <v>0</v>
      </c>
      <c r="G57" s="81">
        <f t="shared" si="12"/>
        <v>0</v>
      </c>
      <c r="H57" s="81">
        <f t="shared" si="12"/>
        <v>13304</v>
      </c>
      <c r="I57" s="81">
        <f t="shared" si="12"/>
        <v>895627</v>
      </c>
      <c r="J57" s="81">
        <f t="shared" si="12"/>
        <v>0</v>
      </c>
      <c r="K57" s="81">
        <f t="shared" si="12"/>
        <v>0</v>
      </c>
      <c r="L57" s="81">
        <f t="shared" si="12"/>
        <v>0</v>
      </c>
      <c r="M57" s="81">
        <f t="shared" si="12"/>
        <v>0</v>
      </c>
      <c r="N57" s="81">
        <f t="shared" si="12"/>
        <v>4211113</v>
      </c>
      <c r="O57" s="81">
        <f t="shared" si="12"/>
        <v>5120044</v>
      </c>
      <c r="P57" s="50"/>
    </row>
    <row r="58" spans="1:16">
      <c r="A58" s="80" t="s">
        <v>20</v>
      </c>
      <c r="B58" s="81">
        <f>SUM(B59)</f>
        <v>3465869</v>
      </c>
      <c r="C58" s="81">
        <f t="shared" ref="C58:O58" si="13">SUM(C59)</f>
        <v>0</v>
      </c>
      <c r="D58" s="81">
        <f t="shared" si="13"/>
        <v>0</v>
      </c>
      <c r="E58" s="81">
        <f t="shared" si="13"/>
        <v>0</v>
      </c>
      <c r="F58" s="81">
        <f t="shared" si="13"/>
        <v>0</v>
      </c>
      <c r="G58" s="81">
        <f t="shared" si="13"/>
        <v>0</v>
      </c>
      <c r="H58" s="81">
        <f t="shared" si="13"/>
        <v>13304</v>
      </c>
      <c r="I58" s="81">
        <f t="shared" si="13"/>
        <v>895627</v>
      </c>
      <c r="J58" s="81">
        <f t="shared" si="13"/>
        <v>0</v>
      </c>
      <c r="K58" s="81">
        <f t="shared" si="13"/>
        <v>0</v>
      </c>
      <c r="L58" s="81">
        <f t="shared" si="13"/>
        <v>0</v>
      </c>
      <c r="M58" s="81">
        <f t="shared" si="13"/>
        <v>0</v>
      </c>
      <c r="N58" s="81">
        <f t="shared" si="13"/>
        <v>4211113</v>
      </c>
      <c r="O58" s="81">
        <f t="shared" si="13"/>
        <v>5120044</v>
      </c>
      <c r="P58" s="50"/>
    </row>
    <row r="59" spans="1:16">
      <c r="A59" s="70" t="s">
        <v>19</v>
      </c>
      <c r="B59" s="71">
        <v>3465869</v>
      </c>
      <c r="C59" s="71"/>
      <c r="D59" s="71"/>
      <c r="E59" s="71"/>
      <c r="F59" s="71"/>
      <c r="G59" s="71"/>
      <c r="H59" s="71">
        <v>13304</v>
      </c>
      <c r="I59" s="71">
        <v>895627</v>
      </c>
      <c r="J59" s="71"/>
      <c r="K59" s="71"/>
      <c r="L59" s="71"/>
      <c r="M59" s="71"/>
      <c r="N59" s="72">
        <v>4211113</v>
      </c>
      <c r="O59" s="73">
        <v>5120044</v>
      </c>
      <c r="P59" s="50" t="s">
        <v>38</v>
      </c>
    </row>
    <row r="60" spans="1:16">
      <c r="A60" s="80" t="s">
        <v>21</v>
      </c>
      <c r="B60" s="81">
        <f>SUM(B61)</f>
        <v>7004490</v>
      </c>
      <c r="C60" s="81">
        <f t="shared" ref="C60:O60" si="14">SUM(C61)</f>
        <v>0</v>
      </c>
      <c r="D60" s="81">
        <f t="shared" si="14"/>
        <v>6642</v>
      </c>
      <c r="E60" s="81">
        <f t="shared" si="14"/>
        <v>0</v>
      </c>
      <c r="F60" s="81">
        <f t="shared" si="14"/>
        <v>8182</v>
      </c>
      <c r="G60" s="81">
        <f t="shared" si="14"/>
        <v>0</v>
      </c>
      <c r="H60" s="81">
        <f t="shared" si="14"/>
        <v>0</v>
      </c>
      <c r="I60" s="81">
        <f t="shared" si="14"/>
        <v>2101122</v>
      </c>
      <c r="J60" s="81">
        <f t="shared" si="14"/>
        <v>0</v>
      </c>
      <c r="K60" s="81">
        <f t="shared" si="14"/>
        <v>0</v>
      </c>
      <c r="L60" s="81">
        <f t="shared" si="14"/>
        <v>0</v>
      </c>
      <c r="M60" s="81">
        <f t="shared" si="14"/>
        <v>0</v>
      </c>
      <c r="N60" s="81">
        <f t="shared" si="14"/>
        <v>4888544</v>
      </c>
      <c r="O60" s="81">
        <f t="shared" si="14"/>
        <v>7004490</v>
      </c>
      <c r="P60" s="50"/>
    </row>
    <row r="61" spans="1:16">
      <c r="A61" s="74" t="s">
        <v>22</v>
      </c>
      <c r="B61" s="75">
        <v>7004490</v>
      </c>
      <c r="C61" s="75"/>
      <c r="D61" s="75">
        <v>6642</v>
      </c>
      <c r="E61" s="75"/>
      <c r="F61" s="75">
        <v>8182</v>
      </c>
      <c r="G61" s="75"/>
      <c r="H61" s="75"/>
      <c r="I61" s="75">
        <v>2101122</v>
      </c>
      <c r="J61" s="75"/>
      <c r="K61" s="75"/>
      <c r="L61" s="75"/>
      <c r="M61" s="75"/>
      <c r="N61" s="76">
        <v>4888544</v>
      </c>
      <c r="O61" s="77">
        <v>7004490</v>
      </c>
      <c r="P61" s="50"/>
    </row>
    <row r="62" spans="1:16" ht="15.75" thickBot="1">
      <c r="A62" s="86" t="s">
        <v>23</v>
      </c>
      <c r="B62" s="82">
        <f>SUM(B57-B60)</f>
        <v>-3538621</v>
      </c>
      <c r="C62" s="82">
        <f t="shared" ref="C62:O62" si="15">SUM(C57-C60)</f>
        <v>0</v>
      </c>
      <c r="D62" s="82">
        <f t="shared" si="15"/>
        <v>-6642</v>
      </c>
      <c r="E62" s="82">
        <f t="shared" si="15"/>
        <v>0</v>
      </c>
      <c r="F62" s="82">
        <f t="shared" si="15"/>
        <v>-8182</v>
      </c>
      <c r="G62" s="82">
        <f t="shared" si="15"/>
        <v>0</v>
      </c>
      <c r="H62" s="82">
        <f t="shared" si="15"/>
        <v>13304</v>
      </c>
      <c r="I62" s="82">
        <f t="shared" si="15"/>
        <v>-1205495</v>
      </c>
      <c r="J62" s="82">
        <f t="shared" si="15"/>
        <v>0</v>
      </c>
      <c r="K62" s="82">
        <f t="shared" si="15"/>
        <v>0</v>
      </c>
      <c r="L62" s="82">
        <f t="shared" si="15"/>
        <v>0</v>
      </c>
      <c r="M62" s="82">
        <f t="shared" si="15"/>
        <v>0</v>
      </c>
      <c r="N62" s="82">
        <f t="shared" si="15"/>
        <v>-677431</v>
      </c>
      <c r="O62" s="82">
        <f t="shared" si="15"/>
        <v>-1884446</v>
      </c>
      <c r="P62" s="69"/>
    </row>
    <row r="63" spans="1:16" ht="15.75" thickBot="1">
      <c r="A63" s="91" t="s">
        <v>46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ht="15.75" thickBot="1">
      <c r="A64" s="51" t="s">
        <v>2</v>
      </c>
      <c r="B64" s="52" t="s">
        <v>3</v>
      </c>
      <c r="C64" s="52" t="s">
        <v>4</v>
      </c>
      <c r="D64" s="52" t="s">
        <v>5</v>
      </c>
      <c r="E64" s="52" t="s">
        <v>6</v>
      </c>
      <c r="F64" s="52" t="s">
        <v>7</v>
      </c>
      <c r="G64" s="52" t="s">
        <v>8</v>
      </c>
      <c r="H64" s="52" t="s">
        <v>9</v>
      </c>
      <c r="I64" s="52" t="s">
        <v>10</v>
      </c>
      <c r="J64" s="52" t="s">
        <v>11</v>
      </c>
      <c r="K64" s="52" t="s">
        <v>12</v>
      </c>
      <c r="L64" s="52" t="s">
        <v>13</v>
      </c>
      <c r="M64" s="52" t="s">
        <v>14</v>
      </c>
      <c r="N64" s="53" t="s">
        <v>15</v>
      </c>
      <c r="O64" s="54" t="s">
        <v>29</v>
      </c>
      <c r="P64" s="50"/>
    </row>
    <row r="65" spans="1:16">
      <c r="A65" s="120" t="s">
        <v>16</v>
      </c>
      <c r="B65" s="121"/>
      <c r="C65" s="121"/>
      <c r="D65" s="121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55"/>
      <c r="P65" s="50"/>
    </row>
    <row r="66" spans="1:16" ht="23.25" customHeight="1">
      <c r="A66" s="102" t="s">
        <v>47</v>
      </c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4"/>
      <c r="P66" s="50"/>
    </row>
    <row r="67" spans="1:16">
      <c r="A67" s="105" t="s">
        <v>17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7"/>
      <c r="P67" s="50"/>
    </row>
    <row r="68" spans="1:16">
      <c r="A68" s="56" t="s">
        <v>18</v>
      </c>
      <c r="B68" s="57">
        <f>SUM(B69)</f>
        <v>4148255</v>
      </c>
      <c r="C68" s="57">
        <f t="shared" ref="C68:O68" si="16">SUM(C69)</f>
        <v>0</v>
      </c>
      <c r="D68" s="57">
        <f t="shared" si="16"/>
        <v>0</v>
      </c>
      <c r="E68" s="57">
        <f t="shared" si="16"/>
        <v>0</v>
      </c>
      <c r="F68" s="57">
        <f t="shared" si="16"/>
        <v>0</v>
      </c>
      <c r="G68" s="57">
        <f t="shared" si="16"/>
        <v>848964</v>
      </c>
      <c r="H68" s="57">
        <f t="shared" si="16"/>
        <v>0</v>
      </c>
      <c r="I68" s="57">
        <f t="shared" si="16"/>
        <v>1343244</v>
      </c>
      <c r="J68" s="57">
        <f t="shared" si="16"/>
        <v>0</v>
      </c>
      <c r="K68" s="57">
        <f t="shared" si="16"/>
        <v>0</v>
      </c>
      <c r="L68" s="57">
        <f t="shared" si="16"/>
        <v>0</v>
      </c>
      <c r="M68" s="57">
        <f t="shared" si="16"/>
        <v>1117382</v>
      </c>
      <c r="N68" s="57">
        <f t="shared" si="16"/>
        <v>0</v>
      </c>
      <c r="O68" s="57">
        <f t="shared" si="16"/>
        <v>3309590</v>
      </c>
      <c r="P68" s="50"/>
    </row>
    <row r="69" spans="1:16">
      <c r="A69" s="56" t="s">
        <v>20</v>
      </c>
      <c r="B69" s="57">
        <f>SUM(B70)</f>
        <v>4148255</v>
      </c>
      <c r="C69" s="57">
        <f t="shared" ref="C69:O69" si="17">SUM(C70)</f>
        <v>0</v>
      </c>
      <c r="D69" s="57">
        <f t="shared" si="17"/>
        <v>0</v>
      </c>
      <c r="E69" s="57">
        <f t="shared" si="17"/>
        <v>0</v>
      </c>
      <c r="F69" s="57">
        <f t="shared" si="17"/>
        <v>0</v>
      </c>
      <c r="G69" s="57">
        <f t="shared" si="17"/>
        <v>848964</v>
      </c>
      <c r="H69" s="57">
        <f t="shared" si="17"/>
        <v>0</v>
      </c>
      <c r="I69" s="57">
        <f t="shared" si="17"/>
        <v>1343244</v>
      </c>
      <c r="J69" s="57">
        <f t="shared" si="17"/>
        <v>0</v>
      </c>
      <c r="K69" s="57">
        <f t="shared" si="17"/>
        <v>0</v>
      </c>
      <c r="L69" s="57">
        <f t="shared" si="17"/>
        <v>0</v>
      </c>
      <c r="M69" s="57">
        <f t="shared" si="17"/>
        <v>1117382</v>
      </c>
      <c r="N69" s="57">
        <f t="shared" si="17"/>
        <v>0</v>
      </c>
      <c r="O69" s="57">
        <f t="shared" si="17"/>
        <v>3309590</v>
      </c>
      <c r="P69" s="50"/>
    </row>
    <row r="70" spans="1:16">
      <c r="A70" s="58" t="s">
        <v>19</v>
      </c>
      <c r="B70" s="59">
        <v>4148255</v>
      </c>
      <c r="C70" s="59"/>
      <c r="D70" s="59"/>
      <c r="E70" s="59"/>
      <c r="F70" s="59"/>
      <c r="G70" s="59">
        <v>848964</v>
      </c>
      <c r="H70" s="59"/>
      <c r="I70" s="59">
        <v>1343244</v>
      </c>
      <c r="J70" s="59"/>
      <c r="K70" s="59"/>
      <c r="L70" s="59"/>
      <c r="M70" s="59">
        <v>1117382</v>
      </c>
      <c r="N70" s="60"/>
      <c r="O70" s="61">
        <v>3309590</v>
      </c>
      <c r="P70" s="50" t="s">
        <v>38</v>
      </c>
    </row>
    <row r="71" spans="1:16">
      <c r="A71" s="56" t="s">
        <v>21</v>
      </c>
      <c r="B71" s="57">
        <f>SUM(B72)</f>
        <v>6336756</v>
      </c>
      <c r="C71" s="57">
        <f t="shared" ref="C71:O71" si="18">SUM(C72)</f>
        <v>0</v>
      </c>
      <c r="D71" s="57">
        <f t="shared" si="18"/>
        <v>0</v>
      </c>
      <c r="E71" s="57">
        <f t="shared" si="18"/>
        <v>0</v>
      </c>
      <c r="F71" s="57">
        <f t="shared" si="18"/>
        <v>0</v>
      </c>
      <c r="G71" s="57">
        <f t="shared" si="18"/>
        <v>1328500</v>
      </c>
      <c r="H71" s="57">
        <f t="shared" si="18"/>
        <v>2093752</v>
      </c>
      <c r="I71" s="57">
        <f t="shared" si="18"/>
        <v>0</v>
      </c>
      <c r="J71" s="57">
        <f t="shared" si="18"/>
        <v>0</v>
      </c>
      <c r="K71" s="57">
        <f t="shared" si="18"/>
        <v>0</v>
      </c>
      <c r="L71" s="57">
        <f t="shared" si="18"/>
        <v>0</v>
      </c>
      <c r="M71" s="57">
        <f t="shared" si="18"/>
        <v>2641063</v>
      </c>
      <c r="N71" s="57">
        <f t="shared" si="18"/>
        <v>273441</v>
      </c>
      <c r="O71" s="57">
        <f t="shared" si="18"/>
        <v>6336756</v>
      </c>
      <c r="P71" s="50"/>
    </row>
    <row r="72" spans="1:16">
      <c r="A72" s="62" t="s">
        <v>22</v>
      </c>
      <c r="B72" s="63">
        <v>6336756</v>
      </c>
      <c r="C72" s="63"/>
      <c r="D72" s="63"/>
      <c r="E72" s="63"/>
      <c r="F72" s="63"/>
      <c r="G72" s="63">
        <v>1328500</v>
      </c>
      <c r="H72" s="63">
        <v>2093752</v>
      </c>
      <c r="I72" s="63"/>
      <c r="J72" s="63"/>
      <c r="K72" s="63"/>
      <c r="L72" s="63"/>
      <c r="M72" s="63">
        <v>2641063</v>
      </c>
      <c r="N72" s="64">
        <v>273441</v>
      </c>
      <c r="O72" s="65">
        <v>6336756</v>
      </c>
      <c r="P72" s="50"/>
    </row>
    <row r="73" spans="1:16" ht="15.75" thickBot="1">
      <c r="A73" s="66" t="s">
        <v>23</v>
      </c>
      <c r="B73" s="67">
        <f>SUM(B68-B71)</f>
        <v>-2188501</v>
      </c>
      <c r="C73" s="67">
        <f t="shared" ref="C73:O73" si="19">SUM(C68-C71)</f>
        <v>0</v>
      </c>
      <c r="D73" s="67">
        <f t="shared" si="19"/>
        <v>0</v>
      </c>
      <c r="E73" s="67">
        <f t="shared" si="19"/>
        <v>0</v>
      </c>
      <c r="F73" s="67">
        <f t="shared" si="19"/>
        <v>0</v>
      </c>
      <c r="G73" s="67">
        <f t="shared" si="19"/>
        <v>-479536</v>
      </c>
      <c r="H73" s="67">
        <f t="shared" si="19"/>
        <v>-2093752</v>
      </c>
      <c r="I73" s="67">
        <f t="shared" si="19"/>
        <v>1343244</v>
      </c>
      <c r="J73" s="67">
        <f t="shared" si="19"/>
        <v>0</v>
      </c>
      <c r="K73" s="67">
        <f t="shared" si="19"/>
        <v>0</v>
      </c>
      <c r="L73" s="67">
        <f t="shared" si="19"/>
        <v>0</v>
      </c>
      <c r="M73" s="67">
        <f t="shared" si="19"/>
        <v>-1523681</v>
      </c>
      <c r="N73" s="67">
        <f t="shared" si="19"/>
        <v>-273441</v>
      </c>
      <c r="O73" s="67">
        <f t="shared" si="19"/>
        <v>-3027166</v>
      </c>
      <c r="P73" s="50"/>
    </row>
    <row r="74" spans="1:16">
      <c r="A74" s="91" t="s">
        <v>48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50"/>
    </row>
  </sheetData>
  <mergeCells count="19">
    <mergeCell ref="A28:O28"/>
    <mergeCell ref="A29:O29"/>
    <mergeCell ref="A27:N27"/>
    <mergeCell ref="A56:O56"/>
    <mergeCell ref="A65:N65"/>
    <mergeCell ref="A66:O66"/>
    <mergeCell ref="A67:O67"/>
    <mergeCell ref="A42:N42"/>
    <mergeCell ref="A43:O43"/>
    <mergeCell ref="A44:O44"/>
    <mergeCell ref="A54:N54"/>
    <mergeCell ref="A55:O55"/>
    <mergeCell ref="A6:O6"/>
    <mergeCell ref="A11:O11"/>
    <mergeCell ref="A9:N9"/>
    <mergeCell ref="A10:O10"/>
    <mergeCell ref="A20:O20"/>
    <mergeCell ref="A18:N18"/>
    <mergeCell ref="A19:O19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Bruzik</dc:creator>
  <cp:lastModifiedBy>Joanna Bruzik</cp:lastModifiedBy>
  <cp:lastPrinted>2018-05-15T07:56:54Z</cp:lastPrinted>
  <dcterms:created xsi:type="dcterms:W3CDTF">2018-05-15T06:34:07Z</dcterms:created>
  <dcterms:modified xsi:type="dcterms:W3CDTF">2018-05-18T05:57:23Z</dcterms:modified>
</cp:coreProperties>
</file>