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Szymczak\Desktop\Uchwały luty\"/>
    </mc:Choice>
  </mc:AlternateContent>
  <bookViews>
    <workbookView xWindow="0" yWindow="0" windowWidth="24000" windowHeight="9735"/>
  </bookViews>
  <sheets>
    <sheet name="Arkusz1 (2)" sheetId="4" r:id="rId1"/>
  </sheets>
  <calcPr calcId="152511"/>
</workbook>
</file>

<file path=xl/calcChain.xml><?xml version="1.0" encoding="utf-8"?>
<calcChain xmlns="http://schemas.openxmlformats.org/spreadsheetml/2006/main">
  <c r="E34" i="4" l="1"/>
  <c r="J34" i="4"/>
  <c r="F14" i="4" l="1"/>
  <c r="J14" i="4"/>
  <c r="K14" i="4"/>
  <c r="J27" i="4"/>
  <c r="E27" i="4" s="1"/>
  <c r="E32" i="4"/>
  <c r="J31" i="4"/>
  <c r="E14" i="4" l="1"/>
  <c r="J21" i="4"/>
  <c r="I21" i="4"/>
  <c r="E19" i="4"/>
  <c r="J17" i="4"/>
  <c r="J16" i="4" l="1"/>
  <c r="J15" i="4"/>
  <c r="H29" i="4" l="1"/>
  <c r="I29" i="4"/>
  <c r="I35" i="4" s="1"/>
  <c r="J29" i="4"/>
  <c r="E18" i="4" l="1"/>
  <c r="E30" i="4" l="1"/>
  <c r="E28" i="4"/>
  <c r="E24" i="4" l="1"/>
  <c r="E22" i="4" l="1"/>
  <c r="E23" i="4"/>
  <c r="E13" i="4"/>
  <c r="E12" i="4"/>
  <c r="E20" i="4" l="1"/>
  <c r="E33" i="4" l="1"/>
  <c r="E17" i="4" l="1"/>
  <c r="E29" i="4" l="1"/>
  <c r="G35" i="4" l="1"/>
  <c r="H35" i="4"/>
  <c r="E16" i="4" l="1"/>
  <c r="E15" i="4" l="1"/>
  <c r="E26" i="4" l="1"/>
  <c r="J35" i="4" l="1"/>
  <c r="F35" i="4" l="1"/>
  <c r="K35" i="4"/>
  <c r="E21" i="4"/>
  <c r="E31" i="4" l="1"/>
  <c r="E25" i="4" l="1"/>
  <c r="E35" i="4" l="1"/>
</calcChain>
</file>

<file path=xl/sharedStrings.xml><?xml version="1.0" encoding="utf-8"?>
<sst xmlns="http://schemas.openxmlformats.org/spreadsheetml/2006/main" count="94" uniqueCount="75">
  <si>
    <t>klasyfikacja budżetowa/realizujący zadanie</t>
  </si>
  <si>
    <t>wyszczególnienie</t>
  </si>
  <si>
    <t>rok rozpoczęcia/planowany termin zakończenia</t>
  </si>
  <si>
    <t>z tego:</t>
  </si>
  <si>
    <t>pomoc finansowa j.s.t.</t>
  </si>
  <si>
    <t>środki budżetu państwa</t>
  </si>
  <si>
    <t>środki z funduszy celowych</t>
  </si>
  <si>
    <t>dochody dotyczace porozumień z j.s.t.</t>
  </si>
  <si>
    <t>środki własne</t>
  </si>
  <si>
    <t>OGÓŁEM</t>
  </si>
  <si>
    <t>Rady Powiatu Zduńskowolskiego</t>
  </si>
  <si>
    <t>Załącznik Nr 4</t>
  </si>
  <si>
    <t>2015 / 2018</t>
  </si>
  <si>
    <t>1. Aktywna Dolina Rzeki Warty</t>
  </si>
  <si>
    <t>1. Zakup sprzętu elektronicznego                        i łączności, informatycznego w tym oprogramowania                        i licencji, transportowego, pływającego, uzbrojenia, techniki specjalnej, kwaterunkowego                               i gospodarczego, szkoleniowego                            i sportowego, medycznego oraz pozostałego</t>
  </si>
  <si>
    <t>2014 / 2019</t>
  </si>
  <si>
    <t>1. Rozbudowa Zespołu Szkół Specjalnych im. M. Grzegorzewskiej w Zduńskiej Woli</t>
  </si>
  <si>
    <t>1. Przedsiębiorczy Powiat Zduńskowolski</t>
  </si>
  <si>
    <t>2017 / 2020</t>
  </si>
  <si>
    <t>środki, o których mowa w art. 5 ust. 1 pkt 2 ustawy o finansach publicznych</t>
  </si>
  <si>
    <t>2017 / 2018</t>
  </si>
  <si>
    <t>1. Budowa pomnika upamiętniającego uchwalenie Konstytucji 3-go Maja</t>
  </si>
  <si>
    <t>1. Budowa kompleksu lekkoatletycznego wraz z modernizacją boiska do piłki nożnej na terenie PMOS w Zduńskiej Woli- wariant 400 m certyfikowany w ramach zadania pn.: Rozwój infrastruktury lekkoatletycznej wraz z budową systemu nawadniania boisk do piłki nożnej na terenie PMOS w Zduńskiej Woli</t>
  </si>
  <si>
    <t>2016 / 2019</t>
  </si>
  <si>
    <t>PLAN WYDATKÓW MAJĄTKOWYCH NA ROK 2018</t>
  </si>
  <si>
    <t>nakłady planowane         w 2018 roku</t>
  </si>
  <si>
    <t>2018 / 2018</t>
  </si>
  <si>
    <t>1. Przekazanie na Fundusz Wsparcia Policji dofinansowania zakupu jednego pojazdu służbowego w wersji oznakowanej dla potrzeb funkcjonariuszy pełniących służbę na terenie Powiatu Zduńskowolskiego</t>
  </si>
  <si>
    <t>1. Nowoczesny zawód w nowoczesnej szkole- Modernizacja Zespołu Szkół w Zduńskiej Woli Karsznicach- zadanie II: budowa budynku z 3 salami dydaktycznymi dla klas o profilach: hotelarskim, gastronomicznym i kolejowym wraz z I wyposażeniem</t>
  </si>
  <si>
    <t>1.Zakup zestawu komputerowego przenośnego (laptopa) z oprogramowaniem</t>
  </si>
  <si>
    <t>1. Przebudowa drogi powiatowej nr 4908E na odcinku Poręby- Piaski</t>
  </si>
  <si>
    <t>2. Przebudowa drogi powiatowej nr 1765E na odcinku Piaski- Beleń- Strońsko</t>
  </si>
  <si>
    <t>3. Miejski Obszar Funkcjonalny Zduńska Wola- Karsznice- budowa łącznika               z drogą ekspresową S8 na terenie powiatu zduńskowolskiego                           i powiatu łaskiego</t>
  </si>
  <si>
    <t>4. Zakup ciągnika wraz z osprzętem do utrzymania ciągów pieszych i pieszo-rowerowych</t>
  </si>
  <si>
    <t>1. e- Powiat Zduńskowolski</t>
  </si>
  <si>
    <t>2016 / 2020</t>
  </si>
  <si>
    <t>2. Modernizacja pomieszczeń Zespołu Szkół Elektronicznych w Zduńskiej Woli</t>
  </si>
  <si>
    <t>2. Zakup ambulansu sanitarnego typu C wraz z zabudową medyczną                      i wyposażeniem</t>
  </si>
  <si>
    <t xml:space="preserve">1. Dokapitalizowanie Zduńskowolskiego Szpitala Powiatowego Spółka z o.o. </t>
  </si>
  <si>
    <r>
      <rPr>
        <b/>
        <sz val="9"/>
        <rFont val="Arial"/>
        <family val="2"/>
        <charset val="238"/>
      </rPr>
      <t>dz.600-</t>
    </r>
    <r>
      <rPr>
        <sz val="9"/>
        <rFont val="Arial"/>
        <family val="2"/>
        <charset val="238"/>
      </rPr>
      <t xml:space="preserve"> Transport i łączność </t>
    </r>
    <r>
      <rPr>
        <b/>
        <sz val="9"/>
        <rFont val="Arial"/>
        <family val="2"/>
        <charset val="238"/>
      </rPr>
      <t>rozdz.60014 -</t>
    </r>
    <r>
      <rPr>
        <sz val="9"/>
        <rFont val="Arial"/>
        <family val="2"/>
        <charset val="238"/>
      </rPr>
      <t xml:space="preserve"> Drogi publiczne powiatowe                                          Powiatowy Zarząd Dróg w Zduńskiej Woli</t>
    </r>
  </si>
  <si>
    <r>
      <rPr>
        <b/>
        <sz val="9"/>
        <rFont val="Arial"/>
        <family val="2"/>
        <charset val="238"/>
      </rPr>
      <t>dz.600-</t>
    </r>
    <r>
      <rPr>
        <sz val="9"/>
        <rFont val="Arial"/>
        <family val="2"/>
        <charset val="238"/>
      </rPr>
      <t xml:space="preserve"> Transport i łączność </t>
    </r>
    <r>
      <rPr>
        <b/>
        <sz val="9"/>
        <rFont val="Arial"/>
        <family val="2"/>
        <charset val="238"/>
      </rPr>
      <t>rozdz.60014 -</t>
    </r>
    <r>
      <rPr>
        <sz val="9"/>
        <rFont val="Arial"/>
        <family val="2"/>
        <charset val="238"/>
      </rPr>
      <t xml:space="preserve"> Drogi publiczne powiatowe                                        Powiat Zduńskowolski </t>
    </r>
  </si>
  <si>
    <r>
      <rPr>
        <b/>
        <sz val="9"/>
        <rFont val="Arial"/>
        <family val="2"/>
        <charset val="238"/>
      </rPr>
      <t>dz.600-</t>
    </r>
    <r>
      <rPr>
        <sz val="9"/>
        <rFont val="Arial"/>
        <family val="2"/>
        <charset val="238"/>
      </rPr>
      <t xml:space="preserve"> Transport i łączność </t>
    </r>
    <r>
      <rPr>
        <b/>
        <sz val="9"/>
        <rFont val="Arial"/>
        <family val="2"/>
        <charset val="238"/>
      </rPr>
      <t>rozdz.60014 -</t>
    </r>
    <r>
      <rPr>
        <sz val="9"/>
        <rFont val="Arial"/>
        <family val="2"/>
        <charset val="238"/>
      </rPr>
      <t xml:space="preserve"> Drogi publiczne powiatowe                                         Powiatowy Zarząd Dróg w Zduńskiej Woli</t>
    </r>
  </si>
  <si>
    <r>
      <rPr>
        <b/>
        <sz val="9"/>
        <rFont val="Arial"/>
        <family val="2"/>
        <charset val="238"/>
      </rPr>
      <t>dz.600-</t>
    </r>
    <r>
      <rPr>
        <sz val="9"/>
        <rFont val="Arial"/>
        <family val="2"/>
        <charset val="238"/>
      </rPr>
      <t xml:space="preserve"> Transport i łączność </t>
    </r>
    <r>
      <rPr>
        <b/>
        <sz val="9"/>
        <rFont val="Arial"/>
        <family val="2"/>
        <charset val="238"/>
      </rPr>
      <t>rozdz.60014 -</t>
    </r>
    <r>
      <rPr>
        <sz val="9"/>
        <rFont val="Arial"/>
        <family val="2"/>
        <charset val="238"/>
      </rPr>
      <t xml:space="preserve"> Drogi publiczne powiatowe                                       Powiatowy Zarząd Dróg w Zduńskiej Woli</t>
    </r>
  </si>
  <si>
    <r>
      <t>dz.600-</t>
    </r>
    <r>
      <rPr>
        <sz val="9"/>
        <rFont val="Arial"/>
        <family val="2"/>
        <charset val="238"/>
      </rPr>
      <t xml:space="preserve"> Transport i łączność</t>
    </r>
    <r>
      <rPr>
        <b/>
        <sz val="9"/>
        <rFont val="Arial"/>
        <family val="2"/>
        <charset val="238"/>
      </rPr>
      <t xml:space="preserve"> rozdz.60014 -</t>
    </r>
    <r>
      <rPr>
        <sz val="9"/>
        <rFont val="Arial"/>
        <family val="2"/>
        <charset val="238"/>
      </rPr>
      <t xml:space="preserve"> Drogi publiczne powiatowe      </t>
    </r>
    <r>
      <rPr>
        <b/>
        <sz val="9"/>
        <rFont val="Arial"/>
        <family val="2"/>
        <charset val="238"/>
      </rPr>
      <t xml:space="preserve">                                </t>
    </r>
    <r>
      <rPr>
        <sz val="9"/>
        <rFont val="Arial"/>
        <family val="2"/>
        <charset val="238"/>
      </rPr>
      <t xml:space="preserve">  Powiatowy Zarząd Dróg w Zduńskiej Woli</t>
    </r>
  </si>
  <si>
    <r>
      <t>dz.</t>
    </r>
    <r>
      <rPr>
        <b/>
        <sz val="9"/>
        <rFont val="Arial"/>
        <family val="2"/>
        <charset val="238"/>
      </rPr>
      <t>600</t>
    </r>
    <r>
      <rPr>
        <sz val="9"/>
        <rFont val="Arial"/>
        <family val="2"/>
        <charset val="238"/>
      </rPr>
      <t>- Transport i łączność rozdz.</t>
    </r>
    <r>
      <rPr>
        <b/>
        <sz val="9"/>
        <rFont val="Arial"/>
        <family val="2"/>
        <charset val="238"/>
      </rPr>
      <t>60095</t>
    </r>
    <r>
      <rPr>
        <sz val="9"/>
        <rFont val="Arial"/>
        <family val="2"/>
        <charset val="238"/>
      </rPr>
      <t xml:space="preserve"> - Pozostała działalność                                          Powiatowy Zarząd Dróg w Zduńskiej Woli</t>
    </r>
  </si>
  <si>
    <r>
      <rPr>
        <b/>
        <sz val="9"/>
        <rFont val="Arial"/>
        <family val="2"/>
        <charset val="238"/>
      </rPr>
      <t>dz.630-</t>
    </r>
    <r>
      <rPr>
        <sz val="9"/>
        <rFont val="Arial"/>
        <family val="2"/>
        <charset val="238"/>
      </rPr>
      <t xml:space="preserve"> Turystyka                  </t>
    </r>
    <r>
      <rPr>
        <b/>
        <sz val="9"/>
        <rFont val="Arial"/>
        <family val="2"/>
        <charset val="238"/>
      </rPr>
      <t>rozdz.63003 -</t>
    </r>
    <r>
      <rPr>
        <sz val="9"/>
        <rFont val="Arial"/>
        <family val="2"/>
        <charset val="238"/>
      </rPr>
      <t xml:space="preserve"> Zadania w zakresie upowszechaniania turystyki                                Powiat Zduńskowolski </t>
    </r>
  </si>
  <si>
    <r>
      <rPr>
        <b/>
        <sz val="9"/>
        <rFont val="Arial"/>
        <family val="2"/>
        <charset val="238"/>
      </rPr>
      <t>dz.710-</t>
    </r>
    <r>
      <rPr>
        <sz val="9"/>
        <rFont val="Arial"/>
        <family val="2"/>
        <charset val="238"/>
      </rPr>
      <t xml:space="preserve"> Działalność usługowa                  </t>
    </r>
    <r>
      <rPr>
        <b/>
        <sz val="9"/>
        <rFont val="Arial"/>
        <family val="2"/>
        <charset val="238"/>
      </rPr>
      <t>rozdz.71015 -</t>
    </r>
    <r>
      <rPr>
        <sz val="9"/>
        <rFont val="Arial"/>
        <family val="2"/>
        <charset val="238"/>
      </rPr>
      <t xml:space="preserve"> Nadzór budowlany                                Powiatowy Inspektorat Nadzoru Budowlanego w Zduńskiej Woli </t>
    </r>
  </si>
  <si>
    <r>
      <rPr>
        <b/>
        <sz val="9"/>
        <rFont val="Arial"/>
        <family val="2"/>
        <charset val="238"/>
      </rPr>
      <t>dz. 750-</t>
    </r>
    <r>
      <rPr>
        <sz val="9"/>
        <rFont val="Arial"/>
        <family val="2"/>
        <charset val="238"/>
      </rPr>
      <t xml:space="preserve"> Administracja publiczna </t>
    </r>
    <r>
      <rPr>
        <b/>
        <sz val="9"/>
        <rFont val="Arial"/>
        <family val="2"/>
        <charset val="238"/>
      </rPr>
      <t xml:space="preserve">rozdz. 75020- </t>
    </r>
    <r>
      <rPr>
        <sz val="9"/>
        <rFont val="Arial"/>
        <family val="2"/>
        <charset val="238"/>
      </rPr>
      <t>Starostwa powiatowe                                      Powiat Zduńskowolski</t>
    </r>
  </si>
  <si>
    <r>
      <rPr>
        <b/>
        <sz val="9"/>
        <rFont val="Arial"/>
        <family val="2"/>
        <charset val="238"/>
      </rPr>
      <t>dz. 750-</t>
    </r>
    <r>
      <rPr>
        <sz val="9"/>
        <rFont val="Arial"/>
        <family val="2"/>
        <charset val="238"/>
      </rPr>
      <t xml:space="preserve"> Administracja publiczna </t>
    </r>
    <r>
      <rPr>
        <b/>
        <sz val="9"/>
        <rFont val="Arial"/>
        <family val="2"/>
        <charset val="238"/>
      </rPr>
      <t xml:space="preserve">rozdz. 75095- </t>
    </r>
    <r>
      <rPr>
        <sz val="9"/>
        <rFont val="Arial"/>
        <family val="2"/>
        <charset val="238"/>
      </rPr>
      <t>Pozostała działalność                                      Powiat Zduńskowolski</t>
    </r>
  </si>
  <si>
    <r>
      <rPr>
        <b/>
        <sz val="9"/>
        <rFont val="Arial"/>
        <family val="2"/>
        <charset val="238"/>
      </rPr>
      <t>dz.754-</t>
    </r>
    <r>
      <rPr>
        <sz val="9"/>
        <rFont val="Arial"/>
        <family val="2"/>
        <charset val="238"/>
      </rPr>
      <t xml:space="preserve"> Bezpieczeństwo publiczne    i ochrona przeciwpożarowa                    </t>
    </r>
    <r>
      <rPr>
        <b/>
        <sz val="9"/>
        <rFont val="Arial"/>
        <family val="2"/>
        <charset val="238"/>
      </rPr>
      <t>rozdz. 75411-</t>
    </r>
    <r>
      <rPr>
        <sz val="9"/>
        <rFont val="Arial"/>
        <family val="2"/>
        <charset val="238"/>
      </rPr>
      <t xml:space="preserve"> Komendy powiatowe Państwowej Straży Pożarnej Komenda Powiatowa Państwowej Straży Pożarnej w Zduńskiej Woli</t>
    </r>
  </si>
  <si>
    <r>
      <rPr>
        <b/>
        <sz val="9"/>
        <rFont val="Arial"/>
        <family val="2"/>
        <charset val="238"/>
      </rPr>
      <t>dz.754</t>
    </r>
    <r>
      <rPr>
        <sz val="9"/>
        <rFont val="Arial"/>
        <family val="2"/>
        <charset val="238"/>
      </rPr>
      <t xml:space="preserve">- Bezpieczeństwo publiczne    i ochrona przeciwpożarowa                    </t>
    </r>
    <r>
      <rPr>
        <b/>
        <sz val="9"/>
        <rFont val="Arial"/>
        <family val="2"/>
        <charset val="238"/>
      </rPr>
      <t>rozdz. 75495</t>
    </r>
    <r>
      <rPr>
        <sz val="9"/>
        <rFont val="Arial"/>
        <family val="2"/>
        <charset val="238"/>
      </rPr>
      <t>- Pozostała działalność                                         Powiat Zduńskowolski</t>
    </r>
  </si>
  <si>
    <r>
      <rPr>
        <b/>
        <sz val="9"/>
        <rFont val="Arial"/>
        <family val="2"/>
        <charset val="238"/>
      </rPr>
      <t>dz. 801</t>
    </r>
    <r>
      <rPr>
        <sz val="9"/>
        <rFont val="Arial"/>
        <family val="2"/>
        <charset val="238"/>
      </rPr>
      <t xml:space="preserve"> -Oświata i wychowanie </t>
    </r>
    <r>
      <rPr>
        <b/>
        <sz val="9"/>
        <rFont val="Arial"/>
        <family val="2"/>
        <charset val="238"/>
      </rPr>
      <t>rozdz. 80130</t>
    </r>
    <r>
      <rPr>
        <sz val="9"/>
        <rFont val="Arial"/>
        <family val="2"/>
        <charset val="238"/>
      </rPr>
      <t xml:space="preserve"> - Szkoły zawodowe                             Powiat Zduńskowolski</t>
    </r>
  </si>
  <si>
    <r>
      <rPr>
        <b/>
        <sz val="9"/>
        <rFont val="Arial"/>
        <family val="2"/>
        <charset val="238"/>
      </rPr>
      <t>dz. 801</t>
    </r>
    <r>
      <rPr>
        <sz val="9"/>
        <rFont val="Arial"/>
        <family val="2"/>
        <charset val="238"/>
      </rPr>
      <t xml:space="preserve"> -Oświata i wychowanie </t>
    </r>
    <r>
      <rPr>
        <b/>
        <sz val="9"/>
        <rFont val="Arial"/>
        <family val="2"/>
        <charset val="238"/>
      </rPr>
      <t xml:space="preserve">rozdz. 80195- </t>
    </r>
    <r>
      <rPr>
        <sz val="9"/>
        <rFont val="Arial"/>
        <family val="2"/>
        <charset val="238"/>
      </rPr>
      <t xml:space="preserve">Pozostała działalność            </t>
    </r>
    <r>
      <rPr>
        <i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                            Powiat Zduńskowolski</t>
    </r>
  </si>
  <si>
    <r>
      <rPr>
        <b/>
        <sz val="9"/>
        <rFont val="Arial"/>
        <family val="2"/>
        <charset val="238"/>
      </rPr>
      <t>dz. 851</t>
    </r>
    <r>
      <rPr>
        <sz val="9"/>
        <rFont val="Arial"/>
        <family val="2"/>
        <charset val="238"/>
      </rPr>
      <t xml:space="preserve"> -Ochrona zdrowia </t>
    </r>
    <r>
      <rPr>
        <b/>
        <sz val="9"/>
        <rFont val="Arial"/>
        <family val="2"/>
        <charset val="238"/>
      </rPr>
      <t>rozdz.85111</t>
    </r>
    <r>
      <rPr>
        <sz val="9"/>
        <rFont val="Arial"/>
        <family val="2"/>
        <charset val="238"/>
      </rPr>
      <t xml:space="preserve"> - Szpitale ogólne  Powiat Zduńskowolski</t>
    </r>
  </si>
  <si>
    <r>
      <rPr>
        <b/>
        <sz val="9"/>
        <rFont val="Arial"/>
        <family val="2"/>
        <charset val="238"/>
      </rPr>
      <t>dz. 853</t>
    </r>
    <r>
      <rPr>
        <sz val="9"/>
        <rFont val="Arial"/>
        <family val="2"/>
        <charset val="238"/>
      </rPr>
      <t xml:space="preserve"> -Pozostałe zadania w zakresie polityki społecznej </t>
    </r>
    <r>
      <rPr>
        <b/>
        <sz val="9"/>
        <rFont val="Arial"/>
        <family val="2"/>
        <charset val="238"/>
      </rPr>
      <t>rozdz.85395</t>
    </r>
    <r>
      <rPr>
        <sz val="9"/>
        <rFont val="Arial"/>
        <family val="2"/>
        <charset val="238"/>
      </rPr>
      <t xml:space="preserve"> - Pozostała działalność                                            Powiat Zduńskowolski                                           </t>
    </r>
  </si>
  <si>
    <r>
      <rPr>
        <b/>
        <sz val="9"/>
        <rFont val="Arial"/>
        <family val="2"/>
        <charset val="238"/>
      </rPr>
      <t>dz. 854</t>
    </r>
    <r>
      <rPr>
        <sz val="9"/>
        <rFont val="Arial"/>
        <family val="2"/>
        <charset val="238"/>
      </rPr>
      <t xml:space="preserve"> -Edukacyjna opieka wychowawcza                                    </t>
    </r>
    <r>
      <rPr>
        <b/>
        <sz val="9"/>
        <rFont val="Arial"/>
        <family val="2"/>
        <charset val="238"/>
      </rPr>
      <t xml:space="preserve"> rozdz. 85407</t>
    </r>
    <r>
      <rPr>
        <sz val="9"/>
        <rFont val="Arial"/>
        <family val="2"/>
        <charset val="238"/>
      </rPr>
      <t xml:space="preserve"> - Placówki wychowania pozaszkolnego                                         Powiat Zduńskowolski</t>
    </r>
  </si>
  <si>
    <t>do Uchwały Nr  XXXVIII/91/17</t>
  </si>
  <si>
    <t>z dnia 22 grudnia 2017 r.</t>
  </si>
  <si>
    <t>Załącznik Nr 2</t>
  </si>
  <si>
    <t>5. Zakup rozsiewacza- piaskarki drogowej do utrzymywania pasa drogowego</t>
  </si>
  <si>
    <t>6. Zakup tablicy radarowej do wyświetlania prędkości pojazdów</t>
  </si>
  <si>
    <r>
      <t xml:space="preserve">dz.600- </t>
    </r>
    <r>
      <rPr>
        <sz val="9"/>
        <rFont val="Arial"/>
        <family val="2"/>
        <charset val="238"/>
      </rPr>
      <t>Transport i łącznoś</t>
    </r>
    <r>
      <rPr>
        <b/>
        <sz val="9"/>
        <rFont val="Arial"/>
        <family val="2"/>
        <charset val="238"/>
      </rPr>
      <t xml:space="preserve">ć rozdz.60014 - </t>
    </r>
    <r>
      <rPr>
        <sz val="9"/>
        <rFont val="Arial"/>
        <family val="2"/>
        <charset val="238"/>
      </rPr>
      <t>Drogi publiczne powiatow</t>
    </r>
    <r>
      <rPr>
        <b/>
        <sz val="9"/>
        <rFont val="Arial"/>
        <family val="2"/>
        <charset val="238"/>
      </rPr>
      <t xml:space="preserve">e                                       </t>
    </r>
    <r>
      <rPr>
        <sz val="9"/>
        <rFont val="Arial"/>
        <family val="2"/>
        <charset val="238"/>
      </rPr>
      <t xml:space="preserve"> Powiat Zduńskowolski</t>
    </r>
  </si>
  <si>
    <r>
      <t xml:space="preserve">dz.600- </t>
    </r>
    <r>
      <rPr>
        <sz val="9"/>
        <rFont val="Arial"/>
        <family val="2"/>
        <charset val="238"/>
      </rPr>
      <t>Transport i łączność</t>
    </r>
    <r>
      <rPr>
        <b/>
        <sz val="9"/>
        <rFont val="Arial"/>
        <family val="2"/>
        <charset val="238"/>
      </rPr>
      <t xml:space="preserve"> rozdz.60014 - </t>
    </r>
    <r>
      <rPr>
        <sz val="9"/>
        <rFont val="Arial"/>
        <family val="2"/>
        <charset val="238"/>
      </rPr>
      <t>Drogi publiczne powiatowe</t>
    </r>
    <r>
      <rPr>
        <b/>
        <sz val="9"/>
        <rFont val="Arial"/>
        <family val="2"/>
        <charset val="238"/>
      </rPr>
      <t xml:space="preserve">                                        </t>
    </r>
    <r>
      <rPr>
        <sz val="9"/>
        <rFont val="Arial"/>
        <family val="2"/>
        <charset val="238"/>
      </rPr>
      <t>Powiat Zduńskowolski</t>
    </r>
  </si>
  <si>
    <t>8. Przebudowa ciągu dróg powiatowych 
ul. Łaska – ul. Świerkowa – ul. Jodłowa – ul. Staszica – ul. Spółdzielcza</t>
  </si>
  <si>
    <r>
      <t>7. Przebudowa drogi powiatowej Nr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4909E na odcinku Choszczewo- Krokocice- Lichawa- Etap I</t>
    </r>
  </si>
  <si>
    <t>2016/ 2018</t>
  </si>
  <si>
    <r>
      <rPr>
        <b/>
        <sz val="9"/>
        <rFont val="Arial"/>
        <family val="2"/>
        <charset val="238"/>
      </rPr>
      <t xml:space="preserve">dz. 852 </t>
    </r>
    <r>
      <rPr>
        <sz val="9"/>
        <rFont val="Arial"/>
        <family val="2"/>
        <charset val="238"/>
      </rPr>
      <t xml:space="preserve">-Pomoc społeczna </t>
    </r>
    <r>
      <rPr>
        <b/>
        <sz val="9"/>
        <rFont val="Arial"/>
        <family val="2"/>
        <charset val="238"/>
      </rPr>
      <t>rozdz.85203</t>
    </r>
    <r>
      <rPr>
        <sz val="9"/>
        <rFont val="Arial"/>
        <family val="2"/>
        <charset val="238"/>
      </rPr>
      <t xml:space="preserve"> - Ośrodki wsparcia                                            Powiat Zduńskowolski</t>
    </r>
  </si>
  <si>
    <t>1. Zakup mikrobusu 9 osobowego przystosowanego do przewozu osób niepełnosprawnych na wózkach inwalidzkich na potrzeby działalności Środowiskowego Domu Samopomocy w Zduńskiej Woli ul. Łaska 59</t>
  </si>
  <si>
    <t>1. Zakup systemu komputerowego umożliwiającego dokonanie elektronizacji zamówień publicznych w Starostwie Powiatowym w Zduńskiej Woli</t>
  </si>
  <si>
    <t>**4 148 255</t>
  </si>
  <si>
    <t>** w ramach oznaczonej kwoty dofinansowania- kwota 838 667 zł zrefundowana zostanie w roku 2019</t>
  </si>
  <si>
    <r>
      <t>*</t>
    </r>
    <r>
      <rPr>
        <sz val="8"/>
        <color theme="1"/>
        <rFont val="Arial"/>
        <family val="2"/>
        <charset val="238"/>
      </rPr>
      <t xml:space="preserve"> w ramach oznaczonej kwoty dofinansowania- kwota 3 688 325 zł zrefundowana zostanie w roku 2019</t>
    </r>
  </si>
  <si>
    <t>*17 926 063</t>
  </si>
  <si>
    <t>do Uchwały Nr XL/8/18</t>
  </si>
  <si>
    <t xml:space="preserve">z dnia 23 lutego 2018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</si>
</sst>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name val="Arial"/>
      <family val="2"/>
      <charset val="238"/>
    </font>
    <font>
      <sz val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9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color rgb="FF92D050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name val="Arial CE"/>
      <charset val="238"/>
    </font>
    <font>
      <b/>
      <sz val="10"/>
      <name val="Czcionka tekstu podstawowego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name val="Czcionka tekstu podstawowego"/>
      <charset val="238"/>
    </font>
    <font>
      <i/>
      <sz val="9"/>
      <name val="Arial"/>
      <family val="2"/>
      <charset val="238"/>
    </font>
    <font>
      <sz val="11"/>
      <color rgb="FF00B050"/>
      <name val="Czcionka tekstu podstawowego"/>
      <family val="2"/>
      <charset val="238"/>
    </font>
    <font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3" fontId="0" fillId="0" borderId="0" xfId="0" applyNumberFormat="1"/>
    <xf numFmtId="0" fontId="6" fillId="0" borderId="0" xfId="0" applyFont="1"/>
    <xf numFmtId="0" fontId="0" fillId="0" borderId="0" xfId="0" applyFill="1"/>
    <xf numFmtId="3" fontId="2" fillId="0" borderId="0" xfId="0" applyNumberFormat="1" applyFont="1" applyFill="1" applyBorder="1" applyAlignment="1">
      <alignment wrapText="1"/>
    </xf>
    <xf numFmtId="0" fontId="7" fillId="0" borderId="0" xfId="0" applyFont="1"/>
    <xf numFmtId="0" fontId="9" fillId="0" borderId="0" xfId="0" applyFont="1"/>
    <xf numFmtId="2" fontId="1" fillId="0" borderId="0" xfId="0" applyNumberFormat="1" applyFont="1" applyBorder="1" applyAlignment="1">
      <alignment wrapText="1"/>
    </xf>
    <xf numFmtId="2" fontId="4" fillId="0" borderId="0" xfId="0" applyNumberFormat="1" applyFont="1" applyBorder="1" applyAlignment="1">
      <alignment wrapText="1"/>
    </xf>
    <xf numFmtId="2" fontId="4" fillId="2" borderId="0" xfId="0" applyNumberFormat="1" applyFont="1" applyFill="1" applyBorder="1" applyAlignment="1">
      <alignment wrapText="1"/>
    </xf>
    <xf numFmtId="3" fontId="1" fillId="0" borderId="0" xfId="0" applyNumberFormat="1" applyFont="1" applyBorder="1" applyAlignment="1">
      <alignment wrapText="1"/>
    </xf>
    <xf numFmtId="0" fontId="10" fillId="0" borderId="0" xfId="0" applyFont="1"/>
    <xf numFmtId="3" fontId="8" fillId="3" borderId="17" xfId="0" applyNumberFormat="1" applyFont="1" applyFill="1" applyBorder="1" applyAlignment="1">
      <alignment wrapText="1"/>
    </xf>
    <xf numFmtId="0" fontId="11" fillId="0" borderId="0" xfId="0" applyFont="1"/>
    <xf numFmtId="0" fontId="15" fillId="0" borderId="0" xfId="0" applyFont="1"/>
    <xf numFmtId="0" fontId="6" fillId="0" borderId="0" xfId="0" applyFont="1" applyFill="1"/>
    <xf numFmtId="0" fontId="18" fillId="0" borderId="0" xfId="0" applyFont="1"/>
    <xf numFmtId="0" fontId="0" fillId="4" borderId="0" xfId="0" applyFill="1"/>
    <xf numFmtId="0" fontId="13" fillId="0" borderId="0" xfId="0" applyFont="1" applyFill="1"/>
    <xf numFmtId="0" fontId="5" fillId="0" borderId="0" xfId="0" applyFont="1" applyFill="1"/>
    <xf numFmtId="0" fontId="16" fillId="0" borderId="0" xfId="0" applyFont="1" applyFill="1"/>
    <xf numFmtId="0" fontId="8" fillId="0" borderId="3" xfId="0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2" fontId="8" fillId="0" borderId="12" xfId="0" applyNumberFormat="1" applyFont="1" applyFill="1" applyBorder="1" applyAlignment="1">
      <alignment wrapText="1"/>
    </xf>
    <xf numFmtId="2" fontId="8" fillId="0" borderId="13" xfId="0" applyNumberFormat="1" applyFont="1" applyFill="1" applyBorder="1" applyAlignment="1">
      <alignment wrapText="1"/>
    </xf>
    <xf numFmtId="2" fontId="8" fillId="0" borderId="14" xfId="0" applyNumberFormat="1" applyFont="1" applyFill="1" applyBorder="1" applyAlignment="1">
      <alignment wrapText="1"/>
    </xf>
    <xf numFmtId="2" fontId="8" fillId="0" borderId="10" xfId="0" applyNumberFormat="1" applyFont="1" applyFill="1" applyBorder="1" applyAlignment="1">
      <alignment wrapText="1"/>
    </xf>
    <xf numFmtId="2" fontId="8" fillId="0" borderId="11" xfId="0" applyNumberFormat="1" applyFont="1" applyFill="1" applyBorder="1" applyAlignment="1">
      <alignment wrapText="1"/>
    </xf>
    <xf numFmtId="2" fontId="8" fillId="0" borderId="15" xfId="0" applyNumberFormat="1" applyFont="1" applyFill="1" applyBorder="1" applyAlignment="1">
      <alignment wrapText="1"/>
    </xf>
    <xf numFmtId="1" fontId="4" fillId="0" borderId="20" xfId="0" applyNumberFormat="1" applyFont="1" applyFill="1" applyBorder="1" applyAlignment="1">
      <alignment horizontal="center" wrapText="1"/>
    </xf>
    <xf numFmtId="1" fontId="4" fillId="0" borderId="4" xfId="0" applyNumberFormat="1" applyFont="1" applyFill="1" applyBorder="1" applyAlignment="1">
      <alignment horizontal="center" wrapText="1"/>
    </xf>
    <xf numFmtId="1" fontId="4" fillId="0" borderId="21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wrapText="1"/>
    </xf>
    <xf numFmtId="3" fontId="4" fillId="0" borderId="8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right" wrapText="1"/>
    </xf>
    <xf numFmtId="2" fontId="8" fillId="0" borderId="9" xfId="0" applyNumberFormat="1" applyFont="1" applyFill="1" applyBorder="1" applyAlignment="1">
      <alignment vertical="top" wrapText="1"/>
    </xf>
    <xf numFmtId="2" fontId="4" fillId="0" borderId="19" xfId="0" applyNumberFormat="1" applyFont="1" applyFill="1" applyBorder="1" applyAlignment="1">
      <alignment wrapText="1"/>
    </xf>
    <xf numFmtId="2" fontId="4" fillId="0" borderId="9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vertical="top" wrapText="1"/>
    </xf>
    <xf numFmtId="2" fontId="4" fillId="0" borderId="2" xfId="0" applyNumberFormat="1" applyFont="1" applyFill="1" applyBorder="1" applyAlignment="1">
      <alignment vertical="top" wrapText="1"/>
    </xf>
    <xf numFmtId="3" fontId="4" fillId="0" borderId="2" xfId="0" applyNumberFormat="1" applyFont="1" applyFill="1" applyBorder="1" applyAlignment="1">
      <alignment wrapText="1"/>
    </xf>
    <xf numFmtId="3" fontId="4" fillId="0" borderId="18" xfId="0" applyNumberFormat="1" applyFont="1" applyFill="1" applyBorder="1" applyAlignment="1">
      <alignment wrapText="1"/>
    </xf>
    <xf numFmtId="2" fontId="8" fillId="3" borderId="16" xfId="0" applyNumberFormat="1" applyFont="1" applyFill="1" applyBorder="1" applyAlignment="1">
      <alignment horizontal="left" wrapText="1"/>
    </xf>
    <xf numFmtId="2" fontId="8" fillId="3" borderId="17" xfId="0" applyNumberFormat="1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/>
    </xf>
    <xf numFmtId="0" fontId="1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0"/>
  <sheetViews>
    <sheetView tabSelected="1" topLeftCell="A7" workbookViewId="0">
      <selection activeCell="P12" sqref="P12"/>
    </sheetView>
  </sheetViews>
  <sheetFormatPr defaultRowHeight="14.25"/>
  <cols>
    <col min="1" max="1" width="3.125" customWidth="1"/>
    <col min="2" max="2" width="25" customWidth="1"/>
    <col min="3" max="3" width="20.625" customWidth="1"/>
    <col min="4" max="4" width="9.5" customWidth="1"/>
    <col min="5" max="5" width="10.25" customWidth="1"/>
    <col min="6" max="6" width="8.25" customWidth="1"/>
    <col min="7" max="8" width="8" customWidth="1"/>
    <col min="9" max="9" width="9.375" customWidth="1"/>
    <col min="10" max="10" width="10.25" customWidth="1"/>
    <col min="11" max="11" width="9.25" customWidth="1"/>
    <col min="16" max="16" width="9.875" bestFit="1" customWidth="1"/>
  </cols>
  <sheetData>
    <row r="1" spans="2:30">
      <c r="I1" s="19" t="s">
        <v>58</v>
      </c>
      <c r="J1" s="16"/>
      <c r="K1" s="16"/>
    </row>
    <row r="2" spans="2:30">
      <c r="I2" s="20" t="s">
        <v>73</v>
      </c>
      <c r="J2" s="16"/>
      <c r="K2" s="16"/>
    </row>
    <row r="3" spans="2:30">
      <c r="I3" s="20" t="s">
        <v>10</v>
      </c>
      <c r="J3" s="16"/>
      <c r="K3" s="16"/>
    </row>
    <row r="4" spans="2:30">
      <c r="I4" s="20" t="s">
        <v>74</v>
      </c>
      <c r="J4" s="16"/>
      <c r="K4" s="16"/>
    </row>
    <row r="5" spans="2:30">
      <c r="B5" s="16"/>
      <c r="C5" s="16"/>
      <c r="D5" s="16"/>
      <c r="E5" s="16"/>
      <c r="F5" s="16"/>
      <c r="G5" s="16"/>
      <c r="H5" s="16"/>
      <c r="I5" s="19" t="s">
        <v>11</v>
      </c>
      <c r="J5" s="16"/>
      <c r="K5" s="16"/>
      <c r="L5" s="3"/>
    </row>
    <row r="6" spans="2:30">
      <c r="B6" s="16"/>
      <c r="C6" s="16"/>
      <c r="D6" s="16"/>
      <c r="E6" s="16"/>
      <c r="F6" s="16"/>
      <c r="G6" s="16"/>
      <c r="H6" s="16"/>
      <c r="I6" s="20" t="s">
        <v>56</v>
      </c>
      <c r="J6" s="16"/>
      <c r="K6" s="16"/>
      <c r="L6" s="3"/>
    </row>
    <row r="7" spans="2:30" ht="15">
      <c r="B7" s="16"/>
      <c r="C7" s="16"/>
      <c r="D7" s="19" t="s">
        <v>24</v>
      </c>
      <c r="E7" s="21"/>
      <c r="F7" s="21"/>
      <c r="G7" s="21"/>
      <c r="H7" s="21"/>
      <c r="I7" s="20" t="s">
        <v>10</v>
      </c>
      <c r="J7" s="16"/>
      <c r="K7" s="16"/>
      <c r="L7" s="3"/>
    </row>
    <row r="8" spans="2:30" ht="15" thickBot="1">
      <c r="B8" s="16"/>
      <c r="C8" s="16"/>
      <c r="D8" s="16"/>
      <c r="E8" s="16"/>
      <c r="F8" s="16"/>
      <c r="G8" s="16"/>
      <c r="H8" s="16"/>
      <c r="I8" s="20" t="s">
        <v>57</v>
      </c>
      <c r="J8" s="16"/>
      <c r="K8" s="16"/>
      <c r="L8" s="3"/>
    </row>
    <row r="9" spans="2:30">
      <c r="B9" s="22"/>
      <c r="C9" s="23"/>
      <c r="D9" s="24"/>
      <c r="E9" s="23"/>
      <c r="F9" s="25" t="s">
        <v>3</v>
      </c>
      <c r="G9" s="25"/>
      <c r="H9" s="25"/>
      <c r="I9" s="25"/>
      <c r="J9" s="25"/>
      <c r="K9" s="26"/>
    </row>
    <row r="10" spans="2:30" ht="95.25" customHeight="1" thickBot="1">
      <c r="B10" s="27" t="s">
        <v>0</v>
      </c>
      <c r="C10" s="28" t="s">
        <v>1</v>
      </c>
      <c r="D10" s="29" t="s">
        <v>2</v>
      </c>
      <c r="E10" s="28" t="s">
        <v>25</v>
      </c>
      <c r="F10" s="30" t="s">
        <v>4</v>
      </c>
      <c r="G10" s="31" t="s">
        <v>5</v>
      </c>
      <c r="H10" s="31" t="s">
        <v>6</v>
      </c>
      <c r="I10" s="31" t="s">
        <v>19</v>
      </c>
      <c r="J10" s="31" t="s">
        <v>8</v>
      </c>
      <c r="K10" s="32" t="s">
        <v>7</v>
      </c>
      <c r="N10" s="4"/>
    </row>
    <row r="11" spans="2:30" ht="13.5" customHeight="1">
      <c r="B11" s="33">
        <v>1</v>
      </c>
      <c r="C11" s="34">
        <v>2</v>
      </c>
      <c r="D11" s="34">
        <v>3</v>
      </c>
      <c r="E11" s="34">
        <v>4</v>
      </c>
      <c r="F11" s="34">
        <v>5</v>
      </c>
      <c r="G11" s="34">
        <v>6</v>
      </c>
      <c r="H11" s="34">
        <v>7</v>
      </c>
      <c r="I11" s="34">
        <v>8</v>
      </c>
      <c r="J11" s="34">
        <v>9</v>
      </c>
      <c r="K11" s="35">
        <v>10</v>
      </c>
    </row>
    <row r="12" spans="2:30" ht="60.75" customHeight="1">
      <c r="B12" s="36" t="s">
        <v>39</v>
      </c>
      <c r="C12" s="37" t="s">
        <v>30</v>
      </c>
      <c r="D12" s="38" t="s">
        <v>20</v>
      </c>
      <c r="E12" s="39">
        <f>SUM(F12:K12)</f>
        <v>100000</v>
      </c>
      <c r="F12" s="39"/>
      <c r="G12" s="39"/>
      <c r="H12" s="39"/>
      <c r="I12" s="39"/>
      <c r="J12" s="39">
        <v>100000</v>
      </c>
      <c r="K12" s="40"/>
      <c r="P12" s="2"/>
      <c r="T12" s="8"/>
      <c r="U12" s="9"/>
      <c r="V12" s="10"/>
      <c r="W12" s="11"/>
      <c r="X12" s="11"/>
      <c r="Y12" s="11"/>
      <c r="Z12" s="11"/>
      <c r="AA12" s="11"/>
      <c r="AB12" s="11"/>
      <c r="AC12" s="11"/>
      <c r="AD12" s="11"/>
    </row>
    <row r="13" spans="2:30" ht="60.75" customHeight="1">
      <c r="B13" s="36" t="s">
        <v>39</v>
      </c>
      <c r="C13" s="37" t="s">
        <v>31</v>
      </c>
      <c r="D13" s="38" t="s">
        <v>20</v>
      </c>
      <c r="E13" s="39">
        <f>SUM(F13:K13)</f>
        <v>100000</v>
      </c>
      <c r="F13" s="39"/>
      <c r="G13" s="39"/>
      <c r="H13" s="39"/>
      <c r="I13" s="39"/>
      <c r="J13" s="39">
        <v>100000</v>
      </c>
      <c r="K13" s="40"/>
      <c r="P13" s="2"/>
      <c r="T13" s="8"/>
      <c r="U13" s="9"/>
      <c r="V13" s="10"/>
      <c r="W13" s="11"/>
      <c r="X13" s="11"/>
      <c r="Y13" s="11"/>
      <c r="Z13" s="11"/>
      <c r="AA13" s="11"/>
      <c r="AB13" s="11"/>
      <c r="AC13" s="11"/>
      <c r="AD13" s="11"/>
    </row>
    <row r="14" spans="2:30" ht="87" customHeight="1" thickBot="1">
      <c r="B14" s="36" t="s">
        <v>40</v>
      </c>
      <c r="C14" s="41" t="s">
        <v>32</v>
      </c>
      <c r="D14" s="38" t="s">
        <v>12</v>
      </c>
      <c r="E14" s="39">
        <f>SUM(F14:K14)+17926063</f>
        <v>22645247</v>
      </c>
      <c r="F14" s="39">
        <f>1019463-12051+1923</f>
        <v>1009335</v>
      </c>
      <c r="G14" s="39"/>
      <c r="H14" s="39"/>
      <c r="I14" s="42" t="s">
        <v>72</v>
      </c>
      <c r="J14" s="42">
        <f>1944374+950000+1-61508-15066+2403</f>
        <v>2820204</v>
      </c>
      <c r="K14" s="40">
        <f>892177-3013+481</f>
        <v>889645</v>
      </c>
    </row>
    <row r="15" spans="2:30" s="17" customFormat="1" ht="59.25" customHeight="1" thickBot="1">
      <c r="B15" s="36" t="s">
        <v>41</v>
      </c>
      <c r="C15" s="41" t="s">
        <v>33</v>
      </c>
      <c r="D15" s="44" t="s">
        <v>26</v>
      </c>
      <c r="E15" s="39">
        <f t="shared" ref="E15:E26" si="0">SUM(F15:K15)</f>
        <v>126075</v>
      </c>
      <c r="F15" s="39"/>
      <c r="G15" s="39"/>
      <c r="H15" s="39"/>
      <c r="I15" s="39"/>
      <c r="J15" s="42">
        <f>100000+26075</f>
        <v>126075</v>
      </c>
      <c r="K15" s="40"/>
    </row>
    <row r="16" spans="2:30" s="17" customFormat="1" ht="62.25" customHeight="1" thickBot="1">
      <c r="B16" s="36" t="s">
        <v>42</v>
      </c>
      <c r="C16" s="41" t="s">
        <v>59</v>
      </c>
      <c r="D16" s="44" t="s">
        <v>26</v>
      </c>
      <c r="E16" s="39">
        <f t="shared" si="0"/>
        <v>30000</v>
      </c>
      <c r="F16" s="39"/>
      <c r="G16" s="39"/>
      <c r="H16" s="39"/>
      <c r="I16" s="39"/>
      <c r="J16" s="42">
        <f>50000-20000</f>
        <v>30000</v>
      </c>
      <c r="K16" s="40"/>
    </row>
    <row r="17" spans="1:46" s="17" customFormat="1" ht="63.75" customHeight="1" thickBot="1">
      <c r="B17" s="43" t="s">
        <v>43</v>
      </c>
      <c r="C17" s="41" t="s">
        <v>60</v>
      </c>
      <c r="D17" s="44" t="s">
        <v>26</v>
      </c>
      <c r="E17" s="39">
        <f t="shared" si="0"/>
        <v>15000</v>
      </c>
      <c r="F17" s="39"/>
      <c r="G17" s="39"/>
      <c r="H17" s="39"/>
      <c r="I17" s="39"/>
      <c r="J17" s="42">
        <f>7000+8000</f>
        <v>15000</v>
      </c>
      <c r="K17" s="40"/>
    </row>
    <row r="18" spans="1:46" ht="50.25" customHeight="1" thickBot="1">
      <c r="A18" s="12"/>
      <c r="B18" s="43" t="s">
        <v>61</v>
      </c>
      <c r="C18" s="41" t="s">
        <v>64</v>
      </c>
      <c r="D18" s="44" t="s">
        <v>12</v>
      </c>
      <c r="E18" s="39">
        <f>SUM(F18:K18)</f>
        <v>850954</v>
      </c>
      <c r="F18" s="39">
        <v>200000</v>
      </c>
      <c r="G18" s="39"/>
      <c r="H18" s="39"/>
      <c r="I18" s="39"/>
      <c r="J18" s="42">
        <v>650954</v>
      </c>
      <c r="K18" s="40"/>
    </row>
    <row r="19" spans="1:46" ht="62.25" customHeight="1" thickBot="1">
      <c r="A19" s="12"/>
      <c r="B19" s="43" t="s">
        <v>62</v>
      </c>
      <c r="C19" s="41" t="s">
        <v>63</v>
      </c>
      <c r="D19" s="44" t="s">
        <v>65</v>
      </c>
      <c r="E19" s="39">
        <f>SUM(F19:K19)</f>
        <v>158000</v>
      </c>
      <c r="F19" s="39">
        <v>158000</v>
      </c>
      <c r="G19" s="39"/>
      <c r="H19" s="39"/>
      <c r="I19" s="39"/>
      <c r="J19" s="42"/>
      <c r="K19" s="40"/>
    </row>
    <row r="20" spans="1:46" ht="50.25" customHeight="1">
      <c r="A20" s="12"/>
      <c r="B20" s="36" t="s">
        <v>44</v>
      </c>
      <c r="C20" s="41" t="s">
        <v>21</v>
      </c>
      <c r="D20" s="44" t="s">
        <v>20</v>
      </c>
      <c r="E20" s="39">
        <f t="shared" si="0"/>
        <v>30000</v>
      </c>
      <c r="F20" s="39"/>
      <c r="G20" s="39"/>
      <c r="H20" s="39"/>
      <c r="I20" s="39"/>
      <c r="J20" s="42">
        <v>30000</v>
      </c>
      <c r="K20" s="40"/>
    </row>
    <row r="21" spans="1:46" ht="51" customHeight="1" thickBot="1">
      <c r="B21" s="45" t="s">
        <v>45</v>
      </c>
      <c r="C21" s="38" t="s">
        <v>13</v>
      </c>
      <c r="D21" s="38" t="s">
        <v>15</v>
      </c>
      <c r="E21" s="39">
        <f t="shared" si="0"/>
        <v>7004490</v>
      </c>
      <c r="F21" s="39"/>
      <c r="G21" s="39"/>
      <c r="H21" s="39"/>
      <c r="I21" s="39">
        <f>3448343+326+17200</f>
        <v>3465869</v>
      </c>
      <c r="J21" s="39">
        <f>3541612-2991</f>
        <v>3538621</v>
      </c>
      <c r="K21" s="40"/>
    </row>
    <row r="22" spans="1:46" s="17" customFormat="1" ht="51" customHeight="1" thickBot="1">
      <c r="B22" s="45" t="s">
        <v>46</v>
      </c>
      <c r="C22" s="38" t="s">
        <v>29</v>
      </c>
      <c r="D22" s="44" t="s">
        <v>26</v>
      </c>
      <c r="E22" s="39">
        <f t="shared" si="0"/>
        <v>4000</v>
      </c>
      <c r="F22" s="39"/>
      <c r="G22" s="39">
        <v>4000</v>
      </c>
      <c r="H22" s="39"/>
      <c r="I22" s="39"/>
      <c r="J22" s="39"/>
      <c r="K22" s="40"/>
    </row>
    <row r="23" spans="1:46" s="17" customFormat="1" ht="87" customHeight="1" thickBot="1">
      <c r="B23" s="36" t="s">
        <v>47</v>
      </c>
      <c r="C23" s="46" t="s">
        <v>68</v>
      </c>
      <c r="D23" s="44" t="s">
        <v>26</v>
      </c>
      <c r="E23" s="39">
        <f t="shared" si="0"/>
        <v>30000</v>
      </c>
      <c r="F23" s="39"/>
      <c r="G23" s="39"/>
      <c r="H23" s="39"/>
      <c r="I23" s="39"/>
      <c r="J23" s="39">
        <v>30000</v>
      </c>
      <c r="K23" s="40"/>
    </row>
    <row r="24" spans="1:46" s="7" customFormat="1" ht="48" customHeight="1" thickBot="1">
      <c r="B24" s="36" t="s">
        <v>48</v>
      </c>
      <c r="C24" s="46" t="s">
        <v>34</v>
      </c>
      <c r="D24" s="44" t="s">
        <v>35</v>
      </c>
      <c r="E24" s="39">
        <f t="shared" si="0"/>
        <v>1528890</v>
      </c>
      <c r="F24" s="39"/>
      <c r="G24" s="39"/>
      <c r="H24" s="39"/>
      <c r="I24" s="39">
        <v>967300</v>
      </c>
      <c r="J24" s="39">
        <v>561590</v>
      </c>
      <c r="K24" s="40"/>
    </row>
    <row r="25" spans="1:46" s="17" customFormat="1" ht="145.5" customHeight="1" thickBot="1">
      <c r="B25" s="36" t="s">
        <v>49</v>
      </c>
      <c r="C25" s="47" t="s">
        <v>14</v>
      </c>
      <c r="D25" s="44" t="s">
        <v>26</v>
      </c>
      <c r="E25" s="39">
        <f t="shared" si="0"/>
        <v>9000</v>
      </c>
      <c r="F25" s="39"/>
      <c r="G25" s="39">
        <v>9000</v>
      </c>
      <c r="H25" s="39"/>
      <c r="I25" s="39"/>
      <c r="J25" s="39"/>
      <c r="K25" s="40"/>
    </row>
    <row r="26" spans="1:46" s="7" customFormat="1" ht="96.75" customHeight="1">
      <c r="B26" s="36" t="s">
        <v>50</v>
      </c>
      <c r="C26" s="47" t="s">
        <v>27</v>
      </c>
      <c r="D26" s="44" t="s">
        <v>26</v>
      </c>
      <c r="E26" s="39">
        <f t="shared" si="0"/>
        <v>11000</v>
      </c>
      <c r="F26" s="39"/>
      <c r="G26" s="39"/>
      <c r="H26" s="39"/>
      <c r="I26" s="39"/>
      <c r="J26" s="39">
        <v>11000</v>
      </c>
      <c r="K26" s="40"/>
    </row>
    <row r="27" spans="1:46" ht="134.25" customHeight="1" thickBot="1">
      <c r="B27" s="36" t="s">
        <v>51</v>
      </c>
      <c r="C27" s="38" t="s">
        <v>28</v>
      </c>
      <c r="D27" s="38" t="s">
        <v>12</v>
      </c>
      <c r="E27" s="39">
        <f>SUM(F27:K27)+4148255</f>
        <v>6336756</v>
      </c>
      <c r="F27" s="39"/>
      <c r="G27" s="39"/>
      <c r="H27" s="39"/>
      <c r="I27" s="42" t="s">
        <v>69</v>
      </c>
      <c r="J27" s="39">
        <f>2187967+534</f>
        <v>2188501</v>
      </c>
      <c r="K27" s="40"/>
      <c r="N27" s="2"/>
    </row>
    <row r="28" spans="1:46" s="17" customFormat="1" ht="48.75" customHeight="1">
      <c r="B28" s="36" t="s">
        <v>51</v>
      </c>
      <c r="C28" s="38" t="s">
        <v>36</v>
      </c>
      <c r="D28" s="44" t="s">
        <v>26</v>
      </c>
      <c r="E28" s="39">
        <f>SUM(F28:K28)</f>
        <v>50000</v>
      </c>
      <c r="F28" s="39"/>
      <c r="G28" s="39"/>
      <c r="H28" s="39"/>
      <c r="I28" s="42"/>
      <c r="J28" s="39">
        <v>50000</v>
      </c>
      <c r="K28" s="40"/>
    </row>
    <row r="29" spans="1:46" ht="51" customHeight="1">
      <c r="B29" s="36" t="s">
        <v>52</v>
      </c>
      <c r="C29" s="47" t="s">
        <v>16</v>
      </c>
      <c r="D29" s="38" t="s">
        <v>15</v>
      </c>
      <c r="E29" s="39">
        <f t="shared" ref="E29:E34" si="1">SUM(F29:K29)</f>
        <v>1868704</v>
      </c>
      <c r="F29" s="39"/>
      <c r="G29" s="39"/>
      <c r="H29" s="39">
        <f>165360+62531</f>
        <v>227891</v>
      </c>
      <c r="I29" s="39">
        <f>902084+389296</f>
        <v>1291380</v>
      </c>
      <c r="J29" s="39">
        <f>237925+111508</f>
        <v>349433</v>
      </c>
      <c r="K29" s="40"/>
    </row>
    <row r="30" spans="1:46" s="18" customFormat="1" ht="36">
      <c r="A30" s="4"/>
      <c r="B30" s="36" t="s">
        <v>53</v>
      </c>
      <c r="C30" s="47" t="s">
        <v>38</v>
      </c>
      <c r="D30" s="38" t="s">
        <v>26</v>
      </c>
      <c r="E30" s="39">
        <f t="shared" si="1"/>
        <v>400000</v>
      </c>
      <c r="F30" s="39"/>
      <c r="G30" s="39"/>
      <c r="H30" s="39"/>
      <c r="I30" s="39"/>
      <c r="J30" s="39">
        <v>400000</v>
      </c>
      <c r="K30" s="40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</row>
    <row r="31" spans="1:46" s="18" customFormat="1" ht="48.75" customHeight="1">
      <c r="A31" s="4"/>
      <c r="B31" s="36" t="s">
        <v>53</v>
      </c>
      <c r="C31" s="47" t="s">
        <v>37</v>
      </c>
      <c r="D31" s="38" t="s">
        <v>12</v>
      </c>
      <c r="E31" s="39">
        <f t="shared" si="1"/>
        <v>23461</v>
      </c>
      <c r="F31" s="39"/>
      <c r="G31" s="39"/>
      <c r="H31" s="39"/>
      <c r="I31" s="39"/>
      <c r="J31" s="39">
        <f>25795-2334</f>
        <v>23461</v>
      </c>
      <c r="K31" s="40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</row>
    <row r="32" spans="1:46" s="18" customFormat="1" ht="120.75" customHeight="1">
      <c r="A32" s="4"/>
      <c r="B32" s="36" t="s">
        <v>66</v>
      </c>
      <c r="C32" s="48" t="s">
        <v>67</v>
      </c>
      <c r="D32" s="38" t="s">
        <v>26</v>
      </c>
      <c r="E32" s="39">
        <f t="shared" si="1"/>
        <v>45000</v>
      </c>
      <c r="F32" s="49"/>
      <c r="G32" s="49"/>
      <c r="H32" s="49"/>
      <c r="I32" s="49"/>
      <c r="J32" s="49">
        <v>45000</v>
      </c>
      <c r="K32" s="50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2:16" ht="60.75" customHeight="1" thickBot="1">
      <c r="B33" s="36" t="s">
        <v>54</v>
      </c>
      <c r="C33" s="48" t="s">
        <v>17</v>
      </c>
      <c r="D33" s="38" t="s">
        <v>18</v>
      </c>
      <c r="E33" s="39">
        <f t="shared" si="1"/>
        <v>200000</v>
      </c>
      <c r="F33" s="49"/>
      <c r="G33" s="49"/>
      <c r="H33" s="49"/>
      <c r="I33" s="49">
        <v>138211</v>
      </c>
      <c r="J33" s="49">
        <v>61789</v>
      </c>
      <c r="K33" s="50"/>
    </row>
    <row r="34" spans="2:16" ht="144" customHeight="1" thickBot="1">
      <c r="B34" s="36" t="s">
        <v>55</v>
      </c>
      <c r="C34" s="48" t="s">
        <v>22</v>
      </c>
      <c r="D34" s="38" t="s">
        <v>23</v>
      </c>
      <c r="E34" s="39">
        <f t="shared" si="1"/>
        <v>571081</v>
      </c>
      <c r="F34" s="49"/>
      <c r="G34" s="49"/>
      <c r="H34" s="49">
        <v>278100</v>
      </c>
      <c r="I34" s="49"/>
      <c r="J34" s="49">
        <f>278100+14881</f>
        <v>292981</v>
      </c>
      <c r="K34" s="50"/>
      <c r="P34" s="38"/>
    </row>
    <row r="35" spans="2:16" ht="15" thickBot="1">
      <c r="B35" s="51" t="s">
        <v>9</v>
      </c>
      <c r="C35" s="52"/>
      <c r="D35" s="52"/>
      <c r="E35" s="13">
        <f>SUM(E12:E34)</f>
        <v>42137658</v>
      </c>
      <c r="F35" s="13">
        <f>SUM(F12:F34)</f>
        <v>1367335</v>
      </c>
      <c r="G35" s="13">
        <f>SUM(G12:G34)</f>
        <v>13000</v>
      </c>
      <c r="H35" s="13">
        <f>SUM(H12:H34)</f>
        <v>505991</v>
      </c>
      <c r="I35" s="13">
        <f>SUM(I12:I34)+17926063+4148255</f>
        <v>27937078</v>
      </c>
      <c r="J35" s="13">
        <f>SUM(J12:J34)</f>
        <v>11424609</v>
      </c>
      <c r="K35" s="13">
        <f>SUM(K12:K34)</f>
        <v>889645</v>
      </c>
      <c r="L35" s="5"/>
    </row>
    <row r="36" spans="2:16">
      <c r="B36" s="15" t="s">
        <v>71</v>
      </c>
      <c r="C36" s="14"/>
      <c r="D36" s="14"/>
      <c r="E36" s="14"/>
      <c r="F36" s="14"/>
      <c r="G36" s="14"/>
      <c r="H36" s="14"/>
      <c r="I36" s="14"/>
      <c r="J36" s="3"/>
      <c r="K36" s="3"/>
    </row>
    <row r="37" spans="2:16">
      <c r="B37" s="53" t="s">
        <v>70</v>
      </c>
      <c r="C37" s="54"/>
      <c r="D37" s="54"/>
      <c r="E37" s="54"/>
      <c r="F37" s="54"/>
      <c r="G37" s="54"/>
      <c r="H37" s="54"/>
      <c r="I37" s="14"/>
      <c r="J37" s="3"/>
      <c r="K37" s="3"/>
    </row>
    <row r="38" spans="2:16">
      <c r="B38" s="53"/>
      <c r="C38" s="54"/>
      <c r="D38" s="54"/>
      <c r="E38" s="54"/>
      <c r="F38" s="54"/>
      <c r="G38" s="54"/>
      <c r="H38" s="54"/>
      <c r="I38" s="6"/>
      <c r="J38" s="2"/>
    </row>
    <row r="39" spans="2:16">
      <c r="D39" s="2"/>
      <c r="E39" s="2"/>
    </row>
    <row r="40" spans="2:16">
      <c r="D40" s="2"/>
      <c r="E40" s="2"/>
    </row>
    <row r="41" spans="2:16">
      <c r="D41" s="2"/>
      <c r="E41" s="2"/>
    </row>
    <row r="42" spans="2:16">
      <c r="E42" s="2"/>
    </row>
    <row r="43" spans="2:16">
      <c r="E43" s="2"/>
    </row>
    <row r="44" spans="2:16">
      <c r="E44" s="2"/>
    </row>
    <row r="59" spans="3:3" ht="15.75">
      <c r="C59" s="1"/>
    </row>
    <row r="60" spans="3:3" ht="15.75">
      <c r="C60" s="1"/>
    </row>
  </sheetData>
  <mergeCells count="3">
    <mergeCell ref="B35:D35"/>
    <mergeCell ref="B38:H38"/>
    <mergeCell ref="B37:H37"/>
  </mergeCells>
  <pageMargins left="0.11811023622047245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</dc:creator>
  <cp:lastModifiedBy>E.Szymczak</cp:lastModifiedBy>
  <cp:lastPrinted>2018-02-14T12:23:35Z</cp:lastPrinted>
  <dcterms:created xsi:type="dcterms:W3CDTF">2010-11-05T09:10:58Z</dcterms:created>
  <dcterms:modified xsi:type="dcterms:W3CDTF">2018-02-28T08:35:06Z</dcterms:modified>
</cp:coreProperties>
</file>