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+ Moje dokumenty +\BEATA\2018\budżet 2018 na BIP\"/>
    </mc:Choice>
  </mc:AlternateContent>
  <bookViews>
    <workbookView xWindow="5580" yWindow="0" windowWidth="27870" windowHeight="13710"/>
  </bookViews>
  <sheets>
    <sheet name="Arkusz1 (2)" sheetId="4" r:id="rId1"/>
    <sheet name="Arkusz1" sheetId="1" r:id="rId2"/>
    <sheet name="Arkusz2" sheetId="2" r:id="rId3"/>
    <sheet name="Arkusz3" sheetId="3" r:id="rId4"/>
  </sheets>
  <calcPr calcId="152511"/>
</workbook>
</file>

<file path=xl/calcChain.xml><?xml version="1.0" encoding="utf-8"?>
<calcChain xmlns="http://schemas.openxmlformats.org/spreadsheetml/2006/main">
  <c r="J10" i="4" l="1"/>
  <c r="H25" i="4"/>
  <c r="I25" i="4"/>
  <c r="J25" i="4"/>
  <c r="E36" i="4" l="1"/>
  <c r="E39" i="4"/>
  <c r="E38" i="4"/>
  <c r="E14" i="4" l="1"/>
  <c r="E26" i="4" l="1"/>
  <c r="P9" i="4"/>
  <c r="E24" i="4"/>
  <c r="I31" i="4"/>
  <c r="E23" i="4" l="1"/>
  <c r="E20" i="4"/>
  <c r="E10" i="4" l="1"/>
  <c r="P8" i="4" s="1"/>
  <c r="E17" i="4" l="1"/>
  <c r="E19" i="4"/>
  <c r="E9" i="4"/>
  <c r="E8" i="4"/>
  <c r="E30" i="4" l="1"/>
  <c r="E28" i="4" l="1"/>
  <c r="E15" i="4" l="1"/>
  <c r="E29" i="4" l="1"/>
  <c r="E13" i="4" l="1"/>
  <c r="E25" i="4" l="1"/>
  <c r="E37" i="4" s="1"/>
  <c r="E40" i="4" s="1"/>
  <c r="G31" i="4" l="1"/>
  <c r="H31" i="4"/>
  <c r="E18" i="4"/>
  <c r="E12" i="4" l="1"/>
  <c r="E11" i="4" l="1"/>
  <c r="E22" i="4" l="1"/>
  <c r="J31" i="4" l="1"/>
  <c r="F31" i="4" l="1"/>
  <c r="K31" i="4"/>
  <c r="E16" i="4"/>
  <c r="J34" i="4" l="1"/>
  <c r="E27" i="4"/>
  <c r="E21" i="4" l="1"/>
  <c r="E31" i="4" l="1"/>
  <c r="I13" i="1"/>
  <c r="F26" i="1" l="1"/>
  <c r="G26" i="1"/>
  <c r="H26" i="1"/>
  <c r="K26" i="1"/>
  <c r="D26" i="1"/>
  <c r="I25" i="1"/>
  <c r="I23" i="1"/>
  <c r="I24" i="1"/>
  <c r="I20" i="1"/>
  <c r="I21" i="1"/>
  <c r="I22" i="1"/>
  <c r="I18" i="1"/>
  <c r="J8" i="1"/>
  <c r="E26" i="1" s="1"/>
  <c r="I16" i="1"/>
  <c r="I14" i="1"/>
  <c r="I15" i="1"/>
  <c r="I19" i="1"/>
  <c r="J26" i="1" l="1"/>
  <c r="I8" i="1"/>
  <c r="I26" i="1" s="1"/>
</calcChain>
</file>

<file path=xl/sharedStrings.xml><?xml version="1.0" encoding="utf-8"?>
<sst xmlns="http://schemas.openxmlformats.org/spreadsheetml/2006/main" count="162" uniqueCount="113">
  <si>
    <t>klasyfikacja budżetowa/realizujący zadanie</t>
  </si>
  <si>
    <t>wyszczególnienie</t>
  </si>
  <si>
    <t>rok rozpoczęcia/planowany termin zakończenia</t>
  </si>
  <si>
    <t>z tego:</t>
  </si>
  <si>
    <t>pomoc finansowa j.s.t.</t>
  </si>
  <si>
    <t>środki budżetu państwa</t>
  </si>
  <si>
    <t>środki z funduszy celowych</t>
  </si>
  <si>
    <t>środki z Unii Europejskiej</t>
  </si>
  <si>
    <t>dochody dotyczace porozumień z j.s.t.</t>
  </si>
  <si>
    <t>darowizny</t>
  </si>
  <si>
    <t>1. Poprawa dostępnosci komunikacyjnej województwa łódzkiego poprzez przebudowę infrastruktury transportowej Północ-Południe w powiecie zduńskowolskim i łaskim</t>
  </si>
  <si>
    <t>2006 / 2012</t>
  </si>
  <si>
    <t>środki własne</t>
  </si>
  <si>
    <t>1. Infrastruktura Regionalnego Systemu Informacji Przestrzennej Województwa Łódzkiego</t>
  </si>
  <si>
    <t>2007 / 2013</t>
  </si>
  <si>
    <r>
      <rPr>
        <b/>
        <sz val="9"/>
        <color theme="1"/>
        <rFont val="Arial"/>
        <family val="2"/>
        <charset val="238"/>
      </rPr>
      <t>dz.600</t>
    </r>
    <r>
      <rPr>
        <sz val="9"/>
        <color theme="1"/>
        <rFont val="Arial"/>
        <family val="2"/>
        <charset val="238"/>
      </rPr>
      <t xml:space="preserve">- Transport i łączność </t>
    </r>
    <r>
      <rPr>
        <b/>
        <sz val="9"/>
        <color theme="1"/>
        <rFont val="Arial"/>
        <family val="2"/>
        <charset val="238"/>
      </rPr>
      <t>rozdz.60014 -</t>
    </r>
    <r>
      <rPr>
        <sz val="9"/>
        <color theme="1"/>
        <rFont val="Arial"/>
        <family val="2"/>
        <charset val="238"/>
      </rPr>
      <t xml:space="preserve"> Drogi publiczne powiatowe                                        Powiat Zduńskowolski </t>
    </r>
  </si>
  <si>
    <r>
      <rPr>
        <b/>
        <sz val="9"/>
        <color theme="1"/>
        <rFont val="Arial"/>
        <family val="2"/>
        <charset val="238"/>
      </rPr>
      <t>dz.600-</t>
    </r>
    <r>
      <rPr>
        <sz val="9"/>
        <color theme="1"/>
        <rFont val="Arial"/>
        <family val="2"/>
        <charset val="238"/>
      </rPr>
      <t xml:space="preserve"> Transport i łączność </t>
    </r>
    <r>
      <rPr>
        <b/>
        <sz val="9"/>
        <color theme="1"/>
        <rFont val="Arial"/>
        <family val="2"/>
        <charset val="238"/>
      </rPr>
      <t>rozdz.60014 -</t>
    </r>
    <r>
      <rPr>
        <sz val="9"/>
        <color theme="1"/>
        <rFont val="Arial"/>
        <family val="2"/>
        <charset val="238"/>
      </rPr>
      <t xml:space="preserve"> Drogi publiczne powiatowe                                        Powiat Zduńskowolski </t>
    </r>
  </si>
  <si>
    <r>
      <rPr>
        <b/>
        <sz val="9"/>
        <color theme="1"/>
        <rFont val="Arial"/>
        <family val="2"/>
        <charset val="238"/>
      </rPr>
      <t xml:space="preserve">dz.600- </t>
    </r>
    <r>
      <rPr>
        <sz val="9"/>
        <color theme="1"/>
        <rFont val="Arial"/>
        <family val="2"/>
        <charset val="238"/>
      </rPr>
      <t xml:space="preserve">Transport i łączność </t>
    </r>
    <r>
      <rPr>
        <b/>
        <sz val="9"/>
        <color theme="1"/>
        <rFont val="Arial"/>
        <family val="2"/>
        <charset val="238"/>
      </rPr>
      <t>rozdz.60014 -</t>
    </r>
    <r>
      <rPr>
        <sz val="9"/>
        <color theme="1"/>
        <rFont val="Arial"/>
        <family val="2"/>
        <charset val="238"/>
      </rPr>
      <t xml:space="preserve"> Drogi publiczne powiatowe                                        Powiat Zduńskowolski </t>
    </r>
  </si>
  <si>
    <r>
      <rPr>
        <b/>
        <sz val="9"/>
        <color theme="1"/>
        <rFont val="Arial"/>
        <family val="2"/>
        <charset val="238"/>
      </rPr>
      <t>dz.710</t>
    </r>
    <r>
      <rPr>
        <sz val="9"/>
        <color theme="1"/>
        <rFont val="Arial"/>
        <family val="2"/>
        <charset val="238"/>
      </rPr>
      <t xml:space="preserve">- Działalność usługowa </t>
    </r>
    <r>
      <rPr>
        <b/>
        <sz val="9"/>
        <color theme="1"/>
        <rFont val="Arial"/>
        <family val="2"/>
        <charset val="238"/>
      </rPr>
      <t xml:space="preserve">rozdz.71095 </t>
    </r>
    <r>
      <rPr>
        <sz val="9"/>
        <color theme="1"/>
        <rFont val="Arial"/>
        <family val="2"/>
        <charset val="238"/>
      </rPr>
      <t xml:space="preserve">- Pozostała działalność                                        Powiat Zduńskowolski </t>
    </r>
  </si>
  <si>
    <r>
      <rPr>
        <b/>
        <sz val="9"/>
        <color theme="1"/>
        <rFont val="Arial"/>
        <family val="2"/>
        <charset val="238"/>
      </rPr>
      <t>dz. 750</t>
    </r>
    <r>
      <rPr>
        <sz val="9"/>
        <color theme="1"/>
        <rFont val="Arial"/>
        <family val="2"/>
        <charset val="238"/>
      </rPr>
      <t xml:space="preserve"> Administracja publiczna </t>
    </r>
    <r>
      <rPr>
        <b/>
        <sz val="9"/>
        <color theme="1"/>
        <rFont val="Arial"/>
        <family val="2"/>
        <charset val="238"/>
      </rPr>
      <t xml:space="preserve">rozdz. 75020 </t>
    </r>
    <r>
      <rPr>
        <sz val="9"/>
        <color theme="1"/>
        <rFont val="Arial"/>
        <family val="2"/>
        <charset val="238"/>
      </rPr>
      <t>Starostwa powiatowe       Powiat Zduńskowolski</t>
    </r>
  </si>
  <si>
    <r>
      <rPr>
        <b/>
        <sz val="9"/>
        <color theme="1"/>
        <rFont val="Arial"/>
        <family val="2"/>
        <charset val="238"/>
      </rPr>
      <t>dz. 801</t>
    </r>
    <r>
      <rPr>
        <sz val="9"/>
        <color theme="1"/>
        <rFont val="Arial"/>
        <family val="2"/>
        <charset val="238"/>
      </rPr>
      <t xml:space="preserve"> -Oświata i wychowanie </t>
    </r>
    <r>
      <rPr>
        <b/>
        <sz val="9"/>
        <color theme="1"/>
        <rFont val="Arial"/>
        <family val="2"/>
        <charset val="238"/>
      </rPr>
      <t>rozdz.80195</t>
    </r>
    <r>
      <rPr>
        <sz val="9"/>
        <color theme="1"/>
        <rFont val="Arial"/>
        <family val="2"/>
        <charset val="238"/>
      </rPr>
      <t xml:space="preserve"> - Pozostała działalność Powiat Zduńskowolski</t>
    </r>
  </si>
  <si>
    <r>
      <rPr>
        <b/>
        <sz val="9"/>
        <color theme="1"/>
        <rFont val="Arial"/>
        <family val="2"/>
        <charset val="238"/>
      </rPr>
      <t>dz. 851</t>
    </r>
    <r>
      <rPr>
        <sz val="9"/>
        <color theme="1"/>
        <rFont val="Arial"/>
        <family val="2"/>
        <charset val="238"/>
      </rPr>
      <t xml:space="preserve"> -Ochrona zdrowia </t>
    </r>
    <r>
      <rPr>
        <b/>
        <sz val="9"/>
        <color theme="1"/>
        <rFont val="Arial"/>
        <family val="2"/>
        <charset val="238"/>
      </rPr>
      <t>rozdz.85111</t>
    </r>
    <r>
      <rPr>
        <sz val="9"/>
        <color theme="1"/>
        <rFont val="Arial"/>
        <family val="2"/>
        <charset val="238"/>
      </rPr>
      <t xml:space="preserve"> - Szpitale ogólne  Powiat Zduńskowolski</t>
    </r>
  </si>
  <si>
    <t>OGÓŁEM</t>
  </si>
  <si>
    <t xml:space="preserve">RADY POWIATU ZDUŃSKOWOLSKIEGO  </t>
  </si>
  <si>
    <t>1. Zakup sprzętu kwaterunkowego i gospodarczego, uzbrojenia, techniki specjalnej, informatycznego, elektronicznego i łączności, szkoleniowego, transportowego oraz medycznego</t>
  </si>
  <si>
    <t>2008 /2014</t>
  </si>
  <si>
    <r>
      <rPr>
        <b/>
        <sz val="9"/>
        <color theme="1"/>
        <rFont val="Arial"/>
        <family val="2"/>
        <charset val="238"/>
      </rPr>
      <t>dz.600</t>
    </r>
    <r>
      <rPr>
        <sz val="9"/>
        <color theme="1"/>
        <rFont val="Arial"/>
        <family val="2"/>
        <charset val="238"/>
      </rPr>
      <t xml:space="preserve">- Transport i łączność </t>
    </r>
    <r>
      <rPr>
        <b/>
        <sz val="9"/>
        <color theme="1"/>
        <rFont val="Arial"/>
        <family val="2"/>
        <charset val="238"/>
      </rPr>
      <t>rozdz.60014</t>
    </r>
    <r>
      <rPr>
        <sz val="9"/>
        <color theme="1"/>
        <rFont val="Arial"/>
        <family val="2"/>
        <charset val="238"/>
      </rPr>
      <t xml:space="preserve"> - Drogi publiczne powiatowe                                        Powiat Zduńskowolski -lider projektu pozostali partnerzy: Powiat Łaski, Miasto Zduńska Wola, Gmina Zapolice, Gmina Zduńska Wola, Gmina Widawa</t>
    </r>
  </si>
  <si>
    <t>ZAŁĄCZNIK NR 4</t>
  </si>
  <si>
    <t>do UCHWAŁY NR ………………………….</t>
  </si>
  <si>
    <t>z dnia …………………………………………</t>
  </si>
  <si>
    <t>nakłady planowane w 2012 roku</t>
  </si>
  <si>
    <t>2. Przebudowa ulicy Karsznickiej - droga powiatowa w Zduńskiej Woli</t>
  </si>
  <si>
    <t>3. Przebudowa ciągu komunikacyjnego Wiejska - Kacza - Prosta</t>
  </si>
  <si>
    <t>4. Rozbudowa ulicy Zielonej na odcinku od ul. Dąbrowskiego do ul. Kilińskiego</t>
  </si>
  <si>
    <t>2012 / 2012</t>
  </si>
  <si>
    <t xml:space="preserve">2012 / 2012 </t>
  </si>
  <si>
    <t>5. Przebudowa drogi gminnej Ostrówek - Karsznice odcinek od skrzyżowania z drogą krajową nr 13 w m. Ostrówek do skrzyżowania z ul. Kolejową w m. Karsznice - Etap I od km 0+025  do km 0+960,12''</t>
  </si>
  <si>
    <t>2. Zakup zestawów komputerowych na potrzeby Starostwa Powiatowego</t>
  </si>
  <si>
    <r>
      <rPr>
        <b/>
        <sz val="9"/>
        <color theme="1"/>
        <rFont val="Arial"/>
        <family val="2"/>
        <charset val="238"/>
      </rPr>
      <t>dz.754-</t>
    </r>
    <r>
      <rPr>
        <sz val="9"/>
        <color theme="1"/>
        <rFont val="Arial"/>
        <family val="2"/>
        <charset val="238"/>
      </rPr>
      <t xml:space="preserve"> Bezpieczeństwo publiczne i ochrona przeciwpozarowa                    </t>
    </r>
    <r>
      <rPr>
        <b/>
        <sz val="9"/>
        <color theme="1"/>
        <rFont val="Arial"/>
        <family val="2"/>
        <charset val="238"/>
      </rPr>
      <t>rozdz. 75411-</t>
    </r>
    <r>
      <rPr>
        <sz val="9"/>
        <color theme="1"/>
        <rFont val="Arial"/>
        <family val="2"/>
        <charset val="238"/>
      </rPr>
      <t xml:space="preserve"> Komendy powiatowe Państwowej Straży Pożarnej Komenda Powiatowa Państwowej Straży Pożarnej</t>
    </r>
  </si>
  <si>
    <r>
      <rPr>
        <b/>
        <sz val="9"/>
        <color theme="1"/>
        <rFont val="Arial"/>
        <family val="2"/>
        <charset val="238"/>
      </rPr>
      <t>dz. 754-</t>
    </r>
    <r>
      <rPr>
        <sz val="9"/>
        <color theme="1"/>
        <rFont val="Arial"/>
        <family val="2"/>
        <charset val="238"/>
      </rPr>
      <t xml:space="preserve"> Bezpieczeństwo publiczne i ochrona przeciwpożarowa                  </t>
    </r>
    <r>
      <rPr>
        <b/>
        <sz val="9"/>
        <color theme="1"/>
        <rFont val="Arial"/>
        <family val="2"/>
        <charset val="238"/>
      </rPr>
      <t>rozdz. 75495-</t>
    </r>
    <r>
      <rPr>
        <sz val="9"/>
        <color theme="1"/>
        <rFont val="Arial"/>
        <family val="2"/>
        <charset val="238"/>
      </rPr>
      <t xml:space="preserve"> Pozostała działalność</t>
    </r>
  </si>
  <si>
    <t>Obnizenie zużycia energii w budynkach użytecznosci publicznej powiatu zduńskowolskiego, z tego: 1.Termomodernizacja budynków szkół ponadgimnazjalnychprowadzących kształcenie zawodowe w Zduńskiej Woli</t>
  </si>
  <si>
    <r>
      <rPr>
        <b/>
        <sz val="9"/>
        <color theme="1"/>
        <rFont val="Arial"/>
        <family val="2"/>
        <charset val="238"/>
      </rPr>
      <t xml:space="preserve">dz. 854- </t>
    </r>
    <r>
      <rPr>
        <sz val="9"/>
        <color theme="1"/>
        <rFont val="Arial"/>
        <family val="2"/>
        <charset val="238"/>
      </rPr>
      <t xml:space="preserve">Edukacyjna opieka wychowawcza                                                      </t>
    </r>
    <r>
      <rPr>
        <b/>
        <sz val="9"/>
        <color theme="1"/>
        <rFont val="Arial"/>
        <family val="2"/>
        <charset val="238"/>
      </rPr>
      <t xml:space="preserve">rozdz. 85495- </t>
    </r>
    <r>
      <rPr>
        <sz val="9"/>
        <color theme="1"/>
        <rFont val="Arial"/>
        <family val="2"/>
        <charset val="238"/>
      </rPr>
      <t>Pozostała działalność                                      Powiat Zduńskowolski</t>
    </r>
  </si>
  <si>
    <t>1. Budowa sceny letniej i zimowej na terenie PMOS w Zduńskiej Woli</t>
  </si>
  <si>
    <t>2. Budowa letniej sceny artystycznej na terenie PMOS w Zduńskiej Woli</t>
  </si>
  <si>
    <r>
      <rPr>
        <b/>
        <sz val="9"/>
        <color theme="1"/>
        <rFont val="Arial"/>
        <family val="2"/>
        <charset val="238"/>
      </rPr>
      <t>dz. 900-</t>
    </r>
    <r>
      <rPr>
        <sz val="9"/>
        <color theme="1"/>
        <rFont val="Arial"/>
        <family val="2"/>
        <charset val="238"/>
      </rPr>
      <t xml:space="preserve"> Gospodarka komunalna i ochrona środowiska                                </t>
    </r>
    <r>
      <rPr>
        <b/>
        <sz val="9"/>
        <color theme="1"/>
        <rFont val="Arial"/>
        <family val="2"/>
        <charset val="238"/>
      </rPr>
      <t xml:space="preserve"> rozdz. 90095-</t>
    </r>
    <r>
      <rPr>
        <sz val="9"/>
        <color theme="1"/>
        <rFont val="Arial"/>
        <family val="2"/>
        <charset val="238"/>
      </rPr>
      <t xml:space="preserve"> Pozostała działalność</t>
    </r>
  </si>
  <si>
    <t>1. Program zarządzania energią w budynkach użyteczności publicznej Powiatu Zduńskowolskiego</t>
  </si>
  <si>
    <t>1. Zakup i montaż centrali telefonicznej na potrzeby Starostwa Powiatowego</t>
  </si>
  <si>
    <t>1. Dofinansowanie budowy parkingu dla Komendy Powiatowej Policji w Zduńskiej Woli</t>
  </si>
  <si>
    <t>1. Dotacja dla SPZOZ w Zduńskiej Woli na wykonanie dokumentacji technicznej na zadanie "Przebudowa i rozbudowa SPZOZ"</t>
  </si>
  <si>
    <t xml:space="preserve">2. Dotacja dla SPZOZ w Zduńskiej Woli na informatyzację </t>
  </si>
  <si>
    <t xml:space="preserve">3. Dotacja dla SPZOZ w Zduńskiej Woli na zakup aparatu RTG </t>
  </si>
  <si>
    <t>PLAN NAKŁADÓW INWESTYCYJNYCH NA ROK 2012</t>
  </si>
  <si>
    <t>6. Droga powiatowa Nr 3715 E o długości 5 000 mb na odcinku od drogi wojewódzkiej Nr 473 do granicy lasu (ul. Przedmieście Grabowiny) oraz na odcinku od skrzyżowania przy szkole podstawowej do skrzyżowania przy OSP w m. Prusinowice - Borki Prusinowskie</t>
  </si>
  <si>
    <t>Rady Powiatu Zduńskowolskiego</t>
  </si>
  <si>
    <t>Załącznik Nr 4</t>
  </si>
  <si>
    <t>2015 / 2018</t>
  </si>
  <si>
    <t>1. Aktywna Dolina Rzeki Warty</t>
  </si>
  <si>
    <t>1. Zakup sprzętu elektronicznego                        i łączności, informatycznego w tym oprogramowania                        i licencji, transportowego, pływającego, uzbrojenia, techniki specjalnej, kwaterunkowego                               i gospodarczego, szkoleniowego                            i sportowego, medycznego oraz pozostałego</t>
  </si>
  <si>
    <t>2014 / 2019</t>
  </si>
  <si>
    <t>1. Rozbudowa Zespołu Szkół Specjalnych im. M. Grzegorzewskiej w Zduńskiej Woli</t>
  </si>
  <si>
    <t>1. Przedsiębiorczy Powiat Zduńskowolski</t>
  </si>
  <si>
    <t>2017 / 2020</t>
  </si>
  <si>
    <t>środki, o których mowa w art. 5 ust. 1 pkt 2 ustawy o finansach publicznych</t>
  </si>
  <si>
    <t>2017 / 2018</t>
  </si>
  <si>
    <t>1. Budowa pomnika upamiętniającego uchwalenie Konstytucji 3-go Maja</t>
  </si>
  <si>
    <t>1. Budowa kompleksu lekkoatletycznego wraz z modernizacją boiska do piłki nożnej na terenie PMOS w Zduńskiej Woli- wariant 400 m certyfikowany w ramach zadania pn.: Rozwój infrastruktury lekkoatletycznej wraz z budową systemu nawadniania boisk do piłki nożnej na terenie PMOS w Zduńskiej Woli</t>
  </si>
  <si>
    <t>2016 / 2019</t>
  </si>
  <si>
    <t>PLAN WYDATKÓW MAJĄTKOWYCH NA ROK 2018</t>
  </si>
  <si>
    <t>nakłady planowane         w 2018 roku</t>
  </si>
  <si>
    <t>2018 / 2018</t>
  </si>
  <si>
    <t>2. Zakup systemu komputerowego umożliwiającego dokonanie elektronizacji zamówień publicznych w Starostwie Powiatowym w Zduńskiej Woli</t>
  </si>
  <si>
    <t>1. Przekazanie na Fundusz Wsparcia Policji dofinansowania zakupu jednego pojazdu służbowego w wersji oznakowanej dla potrzeb funkcjonariuszy pełniących służbę na terenie Powiatu Zduńskowolskiego</t>
  </si>
  <si>
    <t>1. Nowoczesny zawód w nowoczesnej szkole- Modernizacja Zespołu Szkół w Zduńskiej Woli Karsznicach- zadanie II: budowa budynku z 3 salami dydaktycznymi dla klas o profilach: hotelarskim, gastronomicznym i kolejowym wraz z I wyposażeniem</t>
  </si>
  <si>
    <t>1. Zakup i montaż dodatkowych regałów przesuwnych na potrzeby składnicy dokumentów (archiwum)</t>
  </si>
  <si>
    <t>1.Zakup zestawu komputerowego przenośnego (laptopa) z oprogramowaniem</t>
  </si>
  <si>
    <t>1. Przebudowa drogi powiatowej nr 4908E na odcinku Poręby- Piaski</t>
  </si>
  <si>
    <t>2. Przebudowa drogi powiatowej nr 1765E na odcinku Piaski- Beleń- Strońsko</t>
  </si>
  <si>
    <t>3. Miejski Obszar Funkcjonalny Zduńska Wola- Karsznice- budowa łącznika               z drogą ekspresową S8 na terenie powiatu zduńskowolskiego                           i powiatu łaskiego</t>
  </si>
  <si>
    <t>4. Zakup ciągnika wraz z osprzętem do utrzymania ciągów pieszych i pieszo-rowerowych</t>
  </si>
  <si>
    <t>5. Zakup rozsiewaczy (posypywarek drogowych) piasku do utrzymania pasa drogowego</t>
  </si>
  <si>
    <t>6. Zakup przyczepki do samochodu</t>
  </si>
  <si>
    <t>*18 069 559</t>
  </si>
  <si>
    <r>
      <t>*</t>
    </r>
    <r>
      <rPr>
        <sz val="8"/>
        <color theme="1"/>
        <rFont val="Arial"/>
        <family val="2"/>
        <charset val="238"/>
      </rPr>
      <t xml:space="preserve"> w ramach oznaczonej kwoty dofinansowania- kwota 3 713 310 zł zrefundowana zostanie w roku 2019</t>
    </r>
  </si>
  <si>
    <t>1. e- Powiat Zduńskowolski</t>
  </si>
  <si>
    <t>2016 / 2020</t>
  </si>
  <si>
    <t>**4 147 062</t>
  </si>
  <si>
    <t>** w ramach oznaczonej kwoty dofinansowania- kwota 836 444 zł zrefundowana zostanie w roku 2019</t>
  </si>
  <si>
    <t>2. Modernizacja pomieszczeń Zespołu Szkół Elektronicznych w Zduńskiej Woli</t>
  </si>
  <si>
    <t>1. Zakup zestawów komputerowych wraz z oprogramowaniem</t>
  </si>
  <si>
    <t>7. Przebudowa drogi powiatowej Nr 4909E na odcinku Choszczewo- Krokocice- Lichawa</t>
  </si>
  <si>
    <t>2. Zakup ambulansu sanitarnego typu C wraz z zabudową medyczną                      i wyposażeniem</t>
  </si>
  <si>
    <t xml:space="preserve">1. Dokapitalizowanie Zduńskowolskiego Szpitala Powiatowego Spółka z o.o. </t>
  </si>
  <si>
    <r>
      <rPr>
        <b/>
        <sz val="9"/>
        <rFont val="Arial"/>
        <family val="2"/>
        <charset val="238"/>
      </rPr>
      <t>dz.600-</t>
    </r>
    <r>
      <rPr>
        <sz val="9"/>
        <rFont val="Arial"/>
        <family val="2"/>
        <charset val="238"/>
      </rPr>
      <t xml:space="preserve"> Transport i łączność </t>
    </r>
    <r>
      <rPr>
        <b/>
        <sz val="9"/>
        <rFont val="Arial"/>
        <family val="2"/>
        <charset val="238"/>
      </rPr>
      <t>rozdz.60014 -</t>
    </r>
    <r>
      <rPr>
        <sz val="9"/>
        <rFont val="Arial"/>
        <family val="2"/>
        <charset val="238"/>
      </rPr>
      <t xml:space="preserve"> Drogi publiczne powiatowe                                          Powiatowy Zarząd Dróg w Zduńskiej Woli</t>
    </r>
  </si>
  <si>
    <r>
      <rPr>
        <b/>
        <sz val="9"/>
        <rFont val="Arial"/>
        <family val="2"/>
        <charset val="238"/>
      </rPr>
      <t>dz.600-</t>
    </r>
    <r>
      <rPr>
        <sz val="9"/>
        <rFont val="Arial"/>
        <family val="2"/>
        <charset val="238"/>
      </rPr>
      <t xml:space="preserve"> Transport i łączność </t>
    </r>
    <r>
      <rPr>
        <b/>
        <sz val="9"/>
        <rFont val="Arial"/>
        <family val="2"/>
        <charset val="238"/>
      </rPr>
      <t>rozdz.60014 -</t>
    </r>
    <r>
      <rPr>
        <sz val="9"/>
        <rFont val="Arial"/>
        <family val="2"/>
        <charset val="238"/>
      </rPr>
      <t xml:space="preserve"> Drogi publiczne powiatowe                                        Powiat Zduńskowolski </t>
    </r>
  </si>
  <si>
    <r>
      <rPr>
        <b/>
        <sz val="9"/>
        <rFont val="Arial"/>
        <family val="2"/>
        <charset val="238"/>
      </rPr>
      <t>dz.600-</t>
    </r>
    <r>
      <rPr>
        <sz val="9"/>
        <rFont val="Arial"/>
        <family val="2"/>
        <charset val="238"/>
      </rPr>
      <t xml:space="preserve"> Transport i łączność </t>
    </r>
    <r>
      <rPr>
        <b/>
        <sz val="9"/>
        <rFont val="Arial"/>
        <family val="2"/>
        <charset val="238"/>
      </rPr>
      <t>rozdz.60014 -</t>
    </r>
    <r>
      <rPr>
        <sz val="9"/>
        <rFont val="Arial"/>
        <family val="2"/>
        <charset val="238"/>
      </rPr>
      <t xml:space="preserve"> Drogi publiczne powiatowe                                         Powiatowy Zarząd Dróg w Zduńskiej Woli</t>
    </r>
  </si>
  <si>
    <r>
      <rPr>
        <b/>
        <sz val="9"/>
        <rFont val="Arial"/>
        <family val="2"/>
        <charset val="238"/>
      </rPr>
      <t>dz.600-</t>
    </r>
    <r>
      <rPr>
        <sz val="9"/>
        <rFont val="Arial"/>
        <family val="2"/>
        <charset val="238"/>
      </rPr>
      <t xml:space="preserve"> Transport i łączność </t>
    </r>
    <r>
      <rPr>
        <b/>
        <sz val="9"/>
        <rFont val="Arial"/>
        <family val="2"/>
        <charset val="238"/>
      </rPr>
      <t>rozdz.60014 -</t>
    </r>
    <r>
      <rPr>
        <sz val="9"/>
        <rFont val="Arial"/>
        <family val="2"/>
        <charset val="238"/>
      </rPr>
      <t xml:space="preserve"> Drogi publiczne powiatowe                                       Powiatowy Zarząd Dróg w Zduńskiej Woli</t>
    </r>
  </si>
  <si>
    <r>
      <t>dz.600-</t>
    </r>
    <r>
      <rPr>
        <sz val="9"/>
        <rFont val="Arial"/>
        <family val="2"/>
        <charset val="238"/>
      </rPr>
      <t xml:space="preserve"> Transport i łączność</t>
    </r>
    <r>
      <rPr>
        <b/>
        <sz val="9"/>
        <rFont val="Arial"/>
        <family val="2"/>
        <charset val="238"/>
      </rPr>
      <t xml:space="preserve"> rozdz.60014 -</t>
    </r>
    <r>
      <rPr>
        <sz val="9"/>
        <rFont val="Arial"/>
        <family val="2"/>
        <charset val="238"/>
      </rPr>
      <t xml:space="preserve"> Drogi publiczne powiatowe      </t>
    </r>
    <r>
      <rPr>
        <b/>
        <sz val="9"/>
        <rFont val="Arial"/>
        <family val="2"/>
        <charset val="238"/>
      </rPr>
      <t xml:space="preserve">                                </t>
    </r>
    <r>
      <rPr>
        <sz val="9"/>
        <rFont val="Arial"/>
        <family val="2"/>
        <charset val="238"/>
      </rPr>
      <t xml:space="preserve">  Powiatowy Zarząd Dróg w Zduńskiej Woli</t>
    </r>
  </si>
  <si>
    <r>
      <t xml:space="preserve">dz.600- Transport i łączność rozdz.60014 - </t>
    </r>
    <r>
      <rPr>
        <sz val="9"/>
        <rFont val="Arial"/>
        <family val="2"/>
        <charset val="238"/>
      </rPr>
      <t>Drogi publiczne powiatow</t>
    </r>
    <r>
      <rPr>
        <b/>
        <sz val="9"/>
        <rFont val="Arial"/>
        <family val="2"/>
        <charset val="238"/>
      </rPr>
      <t xml:space="preserve">e                                       </t>
    </r>
    <r>
      <rPr>
        <sz val="9"/>
        <rFont val="Arial"/>
        <family val="2"/>
        <charset val="238"/>
      </rPr>
      <t xml:space="preserve"> Powiat Zduńskowolski</t>
    </r>
  </si>
  <si>
    <r>
      <t>dz.</t>
    </r>
    <r>
      <rPr>
        <b/>
        <sz val="9"/>
        <rFont val="Arial"/>
        <family val="2"/>
        <charset val="238"/>
      </rPr>
      <t>600</t>
    </r>
    <r>
      <rPr>
        <sz val="9"/>
        <rFont val="Arial"/>
        <family val="2"/>
        <charset val="238"/>
      </rPr>
      <t>- Transport i łączność rozdz.</t>
    </r>
    <r>
      <rPr>
        <b/>
        <sz val="9"/>
        <rFont val="Arial"/>
        <family val="2"/>
        <charset val="238"/>
      </rPr>
      <t>60095</t>
    </r>
    <r>
      <rPr>
        <sz val="9"/>
        <rFont val="Arial"/>
        <family val="2"/>
        <charset val="238"/>
      </rPr>
      <t xml:space="preserve"> - Pozostała działalność                                          Powiatowy Zarząd Dróg w Zduńskiej Woli</t>
    </r>
  </si>
  <si>
    <r>
      <rPr>
        <b/>
        <sz val="9"/>
        <rFont val="Arial"/>
        <family val="2"/>
        <charset val="238"/>
      </rPr>
      <t>dz.630-</t>
    </r>
    <r>
      <rPr>
        <sz val="9"/>
        <rFont val="Arial"/>
        <family val="2"/>
        <charset val="238"/>
      </rPr>
      <t xml:space="preserve"> Turystyka                  </t>
    </r>
    <r>
      <rPr>
        <b/>
        <sz val="9"/>
        <rFont val="Arial"/>
        <family val="2"/>
        <charset val="238"/>
      </rPr>
      <t>rozdz.63003 -</t>
    </r>
    <r>
      <rPr>
        <sz val="9"/>
        <rFont val="Arial"/>
        <family val="2"/>
        <charset val="238"/>
      </rPr>
      <t xml:space="preserve"> Zadania w zakresie upowszechaniania turystyki                                Powiat Zduńskowolski </t>
    </r>
  </si>
  <si>
    <r>
      <rPr>
        <b/>
        <sz val="9"/>
        <rFont val="Arial"/>
        <family val="2"/>
        <charset val="238"/>
      </rPr>
      <t>dz.710-</t>
    </r>
    <r>
      <rPr>
        <sz val="9"/>
        <rFont val="Arial"/>
        <family val="2"/>
        <charset val="238"/>
      </rPr>
      <t xml:space="preserve"> Działalność usługowa                  </t>
    </r>
    <r>
      <rPr>
        <b/>
        <sz val="9"/>
        <rFont val="Arial"/>
        <family val="2"/>
        <charset val="238"/>
      </rPr>
      <t>rozdz.71015 -</t>
    </r>
    <r>
      <rPr>
        <sz val="9"/>
        <rFont val="Arial"/>
        <family val="2"/>
        <charset val="238"/>
      </rPr>
      <t xml:space="preserve"> Nadzór budowlany                                Powiatowy Inspektorat Nadzoru Budowlanego w Zduńskiej Woli </t>
    </r>
  </si>
  <si>
    <r>
      <rPr>
        <b/>
        <sz val="9"/>
        <rFont val="Arial"/>
        <family val="2"/>
        <charset val="238"/>
      </rPr>
      <t>dz. 750-</t>
    </r>
    <r>
      <rPr>
        <sz val="9"/>
        <rFont val="Arial"/>
        <family val="2"/>
        <charset val="238"/>
      </rPr>
      <t xml:space="preserve"> Administracja publiczna </t>
    </r>
    <r>
      <rPr>
        <b/>
        <sz val="9"/>
        <rFont val="Arial"/>
        <family val="2"/>
        <charset val="238"/>
      </rPr>
      <t xml:space="preserve">rozdz. 75020- </t>
    </r>
    <r>
      <rPr>
        <sz val="9"/>
        <rFont val="Arial"/>
        <family val="2"/>
        <charset val="238"/>
      </rPr>
      <t>Starostwa powiatowe                                      Powiat Zduńskowolski</t>
    </r>
  </si>
  <si>
    <r>
      <rPr>
        <b/>
        <sz val="9"/>
        <rFont val="Arial"/>
        <family val="2"/>
        <charset val="238"/>
      </rPr>
      <t>dz. 750-</t>
    </r>
    <r>
      <rPr>
        <sz val="9"/>
        <rFont val="Arial"/>
        <family val="2"/>
        <charset val="238"/>
      </rPr>
      <t xml:space="preserve"> Administracja publiczna </t>
    </r>
    <r>
      <rPr>
        <b/>
        <sz val="9"/>
        <rFont val="Arial"/>
        <family val="2"/>
        <charset val="238"/>
      </rPr>
      <t xml:space="preserve">rozdz. 75095- </t>
    </r>
    <r>
      <rPr>
        <sz val="9"/>
        <rFont val="Arial"/>
        <family val="2"/>
        <charset val="238"/>
      </rPr>
      <t>Pozostała działalność                                      Powiat Zduńskowolski</t>
    </r>
  </si>
  <si>
    <r>
      <rPr>
        <b/>
        <sz val="9"/>
        <rFont val="Arial"/>
        <family val="2"/>
        <charset val="238"/>
      </rPr>
      <t>dz.754-</t>
    </r>
    <r>
      <rPr>
        <sz val="9"/>
        <rFont val="Arial"/>
        <family val="2"/>
        <charset val="238"/>
      </rPr>
      <t xml:space="preserve"> Bezpieczeństwo publiczne    i ochrona przeciwpożarowa                    </t>
    </r>
    <r>
      <rPr>
        <b/>
        <sz val="9"/>
        <rFont val="Arial"/>
        <family val="2"/>
        <charset val="238"/>
      </rPr>
      <t>rozdz. 75411-</t>
    </r>
    <r>
      <rPr>
        <sz val="9"/>
        <rFont val="Arial"/>
        <family val="2"/>
        <charset val="238"/>
      </rPr>
      <t xml:space="preserve"> Komendy powiatowe Państwowej Straży Pożarnej Komenda Powiatowa Państwowej Straży Pożarnej w Zduńskiej Woli</t>
    </r>
  </si>
  <si>
    <r>
      <rPr>
        <b/>
        <sz val="9"/>
        <rFont val="Arial"/>
        <family val="2"/>
        <charset val="238"/>
      </rPr>
      <t>dz.754</t>
    </r>
    <r>
      <rPr>
        <sz val="9"/>
        <rFont val="Arial"/>
        <family val="2"/>
        <charset val="238"/>
      </rPr>
      <t xml:space="preserve">- Bezpieczeństwo publiczne    i ochrona przeciwpożarowa                    </t>
    </r>
    <r>
      <rPr>
        <b/>
        <sz val="9"/>
        <rFont val="Arial"/>
        <family val="2"/>
        <charset val="238"/>
      </rPr>
      <t>rozdz. 75495</t>
    </r>
    <r>
      <rPr>
        <sz val="9"/>
        <rFont val="Arial"/>
        <family val="2"/>
        <charset val="238"/>
      </rPr>
      <t>- Pozostała działalność                                         Powiat Zduńskowolski</t>
    </r>
  </si>
  <si>
    <r>
      <rPr>
        <b/>
        <sz val="9"/>
        <rFont val="Arial"/>
        <family val="2"/>
        <charset val="238"/>
      </rPr>
      <t>dz. 801</t>
    </r>
    <r>
      <rPr>
        <sz val="9"/>
        <rFont val="Arial"/>
        <family val="2"/>
        <charset val="238"/>
      </rPr>
      <t xml:space="preserve"> -Oświata i wychowanie </t>
    </r>
    <r>
      <rPr>
        <b/>
        <sz val="9"/>
        <rFont val="Arial"/>
        <family val="2"/>
        <charset val="238"/>
      </rPr>
      <t>rozdz. 80130</t>
    </r>
    <r>
      <rPr>
        <sz val="9"/>
        <rFont val="Arial"/>
        <family val="2"/>
        <charset val="238"/>
      </rPr>
      <t xml:space="preserve"> - Szkoły zawodowe                             Powiat Zduńskowolski</t>
    </r>
  </si>
  <si>
    <r>
      <rPr>
        <b/>
        <sz val="9"/>
        <rFont val="Arial"/>
        <family val="2"/>
        <charset val="238"/>
      </rPr>
      <t>dz. 801</t>
    </r>
    <r>
      <rPr>
        <sz val="9"/>
        <rFont val="Arial"/>
        <family val="2"/>
        <charset val="238"/>
      </rPr>
      <t xml:space="preserve"> -Oświata i wychowanie </t>
    </r>
    <r>
      <rPr>
        <b/>
        <sz val="9"/>
        <rFont val="Arial"/>
        <family val="2"/>
        <charset val="238"/>
      </rPr>
      <t xml:space="preserve">rozdz. 80195- </t>
    </r>
    <r>
      <rPr>
        <sz val="9"/>
        <rFont val="Arial"/>
        <family val="2"/>
        <charset val="238"/>
      </rPr>
      <t xml:space="preserve">Pozostała działalność            </t>
    </r>
    <r>
      <rPr>
        <i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 xml:space="preserve">                            Powiat Zduńskowolski</t>
    </r>
  </si>
  <si>
    <r>
      <rPr>
        <b/>
        <sz val="9"/>
        <rFont val="Arial"/>
        <family val="2"/>
        <charset val="238"/>
      </rPr>
      <t>dz. 851</t>
    </r>
    <r>
      <rPr>
        <sz val="9"/>
        <rFont val="Arial"/>
        <family val="2"/>
        <charset val="238"/>
      </rPr>
      <t xml:space="preserve"> -Ochrona zdrowia </t>
    </r>
    <r>
      <rPr>
        <b/>
        <sz val="9"/>
        <rFont val="Arial"/>
        <family val="2"/>
        <charset val="238"/>
      </rPr>
      <t>rozdz.85111</t>
    </r>
    <r>
      <rPr>
        <sz val="9"/>
        <rFont val="Arial"/>
        <family val="2"/>
        <charset val="238"/>
      </rPr>
      <t xml:space="preserve"> - Szpitale ogólne  Powiat Zduńskowolski</t>
    </r>
  </si>
  <si>
    <r>
      <rPr>
        <b/>
        <sz val="9"/>
        <rFont val="Arial"/>
        <family val="2"/>
        <charset val="238"/>
      </rPr>
      <t>dz. 853</t>
    </r>
    <r>
      <rPr>
        <sz val="9"/>
        <rFont val="Arial"/>
        <family val="2"/>
        <charset val="238"/>
      </rPr>
      <t xml:space="preserve"> -Pozostałe zadania w zakresie polityki społecznej </t>
    </r>
    <r>
      <rPr>
        <b/>
        <sz val="9"/>
        <rFont val="Arial"/>
        <family val="2"/>
        <charset val="238"/>
      </rPr>
      <t>rozdz.85333</t>
    </r>
    <r>
      <rPr>
        <sz val="9"/>
        <rFont val="Arial"/>
        <family val="2"/>
        <charset val="238"/>
      </rPr>
      <t xml:space="preserve"> - Powiatowe urzędy pracy                                     Powiatowy Urząd Pracy w Zduńskiej Woli                                         </t>
    </r>
  </si>
  <si>
    <r>
      <rPr>
        <b/>
        <sz val="9"/>
        <rFont val="Arial"/>
        <family val="2"/>
        <charset val="238"/>
      </rPr>
      <t>dz. 853</t>
    </r>
    <r>
      <rPr>
        <sz val="9"/>
        <rFont val="Arial"/>
        <family val="2"/>
        <charset val="238"/>
      </rPr>
      <t xml:space="preserve"> -Pozostałe zadania w zakresie polityki społecznej </t>
    </r>
    <r>
      <rPr>
        <b/>
        <sz val="9"/>
        <rFont val="Arial"/>
        <family val="2"/>
        <charset val="238"/>
      </rPr>
      <t>rozdz.85395</t>
    </r>
    <r>
      <rPr>
        <sz val="9"/>
        <rFont val="Arial"/>
        <family val="2"/>
        <charset val="238"/>
      </rPr>
      <t xml:space="preserve"> - Pozostała działalność                                            Powiat Zduńskowolski                                           </t>
    </r>
  </si>
  <si>
    <r>
      <rPr>
        <b/>
        <sz val="9"/>
        <rFont val="Arial"/>
        <family val="2"/>
        <charset val="238"/>
      </rPr>
      <t>dz. 854</t>
    </r>
    <r>
      <rPr>
        <sz val="9"/>
        <rFont val="Arial"/>
        <family val="2"/>
        <charset val="238"/>
      </rPr>
      <t xml:space="preserve"> -Edukacyjna opieka wychowawcza                                    </t>
    </r>
    <r>
      <rPr>
        <b/>
        <sz val="9"/>
        <rFont val="Arial"/>
        <family val="2"/>
        <charset val="238"/>
      </rPr>
      <t xml:space="preserve"> rozdz. 85407</t>
    </r>
    <r>
      <rPr>
        <sz val="9"/>
        <rFont val="Arial"/>
        <family val="2"/>
        <charset val="238"/>
      </rPr>
      <t xml:space="preserve"> - Placówki wychowania pozaszkolnego                                         Powiat Zduńskowolski</t>
    </r>
  </si>
  <si>
    <t>do Uchwały Nr  XXXVIII/91/17</t>
  </si>
  <si>
    <t>z dnia 22 grudnia 2017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</si>
</sst>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1"/>
      <color theme="1"/>
      <name val="Czcionka tekstu podstawowego"/>
      <family val="2"/>
      <charset val="238"/>
    </font>
    <font>
      <sz val="9"/>
      <color theme="1"/>
      <name val="Arial"/>
      <family val="2"/>
      <charset val="238"/>
    </font>
    <font>
      <b/>
      <sz val="11"/>
      <color theme="1"/>
      <name val="Czcionka tekstu podstawowego"/>
      <charset val="238"/>
    </font>
    <font>
      <b/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color theme="1"/>
      <name val="Czcionka tekstu podstawowego"/>
      <family val="2"/>
      <charset val="238"/>
    </font>
    <font>
      <b/>
      <sz val="12"/>
      <color theme="1"/>
      <name val="Arial"/>
      <family val="2"/>
      <charset val="238"/>
    </font>
    <font>
      <sz val="9"/>
      <name val="Arial"/>
      <family val="2"/>
      <charset val="238"/>
    </font>
    <font>
      <sz val="10"/>
      <name val="Czcionka tekstu podstawowego"/>
      <family val="2"/>
      <charset val="238"/>
    </font>
    <font>
      <sz val="11"/>
      <name val="Czcionka tekstu podstawowego"/>
      <family val="2"/>
      <charset val="238"/>
    </font>
    <font>
      <sz val="8"/>
      <color theme="1"/>
      <name val="Czcionka tekstu podstawowego"/>
      <family val="2"/>
      <charset val="238"/>
    </font>
    <font>
      <b/>
      <sz val="9"/>
      <name val="Arial"/>
      <family val="2"/>
      <charset val="238"/>
    </font>
    <font>
      <sz val="11"/>
      <color rgb="FFFF0000"/>
      <name val="Czcionka tekstu podstawowego"/>
      <family val="2"/>
      <charset val="238"/>
    </font>
    <font>
      <sz val="11"/>
      <color rgb="FF92D050"/>
      <name val="Czcionka tekstu podstawowego"/>
      <family val="2"/>
      <charset val="238"/>
    </font>
    <font>
      <sz val="8"/>
      <name val="Czcionka tekstu podstawowego"/>
      <family val="2"/>
      <charset val="238"/>
    </font>
    <font>
      <sz val="8"/>
      <name val="Arial CE"/>
      <charset val="238"/>
    </font>
    <font>
      <b/>
      <sz val="10"/>
      <name val="Czcionka tekstu podstawowego"/>
      <charset val="238"/>
    </font>
    <font>
      <sz val="8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b/>
      <sz val="11"/>
      <name val="Czcionka tekstu podstawowego"/>
      <charset val="238"/>
    </font>
    <font>
      <i/>
      <sz val="9"/>
      <name val="Arial"/>
      <family val="2"/>
      <charset val="238"/>
    </font>
    <font>
      <sz val="11"/>
      <color rgb="FF00B050"/>
      <name val="Czcionka tekstu podstawowego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2" fillId="0" borderId="0" xfId="0" applyFont="1"/>
    <xf numFmtId="2" fontId="1" fillId="0" borderId="2" xfId="0" applyNumberFormat="1" applyFont="1" applyBorder="1" applyAlignment="1">
      <alignment wrapText="1"/>
    </xf>
    <xf numFmtId="2" fontId="1" fillId="0" borderId="1" xfId="0" applyNumberFormat="1" applyFont="1" applyBorder="1" applyAlignment="1">
      <alignment wrapText="1"/>
    </xf>
    <xf numFmtId="3" fontId="1" fillId="0" borderId="1" xfId="0" applyNumberFormat="1" applyFont="1" applyBorder="1" applyAlignment="1">
      <alignment wrapText="1"/>
    </xf>
    <xf numFmtId="2" fontId="1" fillId="2" borderId="1" xfId="0" applyNumberFormat="1" applyFont="1" applyFill="1" applyBorder="1" applyAlignment="1">
      <alignment wrapText="1"/>
    </xf>
    <xf numFmtId="2" fontId="1" fillId="0" borderId="3" xfId="0" applyNumberFormat="1" applyFont="1" applyBorder="1" applyAlignment="1">
      <alignment wrapText="1"/>
    </xf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2" fontId="1" fillId="0" borderId="11" xfId="0" applyNumberFormat="1" applyFont="1" applyBorder="1" applyAlignment="1">
      <alignment wrapText="1"/>
    </xf>
    <xf numFmtId="3" fontId="1" fillId="0" borderId="9" xfId="0" applyNumberFormat="1" applyFont="1" applyBorder="1" applyAlignment="1">
      <alignment wrapText="1"/>
    </xf>
    <xf numFmtId="2" fontId="1" fillId="0" borderId="12" xfId="0" applyNumberFormat="1" applyFont="1" applyBorder="1" applyAlignment="1">
      <alignment wrapText="1"/>
    </xf>
    <xf numFmtId="2" fontId="4" fillId="0" borderId="15" xfId="0" applyNumberFormat="1" applyFont="1" applyBorder="1" applyAlignment="1">
      <alignment wrapText="1"/>
    </xf>
    <xf numFmtId="2" fontId="4" fillId="0" borderId="16" xfId="0" applyNumberFormat="1" applyFont="1" applyBorder="1" applyAlignment="1">
      <alignment wrapText="1"/>
    </xf>
    <xf numFmtId="2" fontId="4" fillId="0" borderId="17" xfId="0" applyNumberFormat="1" applyFont="1" applyBorder="1" applyAlignment="1">
      <alignment wrapText="1"/>
    </xf>
    <xf numFmtId="2" fontId="4" fillId="0" borderId="13" xfId="0" applyNumberFormat="1" applyFont="1" applyBorder="1" applyAlignment="1">
      <alignment wrapText="1"/>
    </xf>
    <xf numFmtId="2" fontId="4" fillId="0" borderId="14" xfId="0" applyNumberFormat="1" applyFont="1" applyBorder="1" applyAlignment="1">
      <alignment wrapText="1"/>
    </xf>
    <xf numFmtId="2" fontId="4" fillId="0" borderId="18" xfId="0" applyNumberFormat="1" applyFont="1" applyBorder="1" applyAlignment="1">
      <alignment wrapText="1"/>
    </xf>
    <xf numFmtId="2" fontId="1" fillId="0" borderId="10" xfId="0" applyNumberFormat="1" applyFont="1" applyBorder="1" applyAlignment="1">
      <alignment wrapText="1"/>
    </xf>
    <xf numFmtId="3" fontId="1" fillId="0" borderId="2" xfId="0" applyNumberFormat="1" applyFont="1" applyBorder="1" applyAlignment="1">
      <alignment wrapText="1"/>
    </xf>
    <xf numFmtId="1" fontId="1" fillId="0" borderId="19" xfId="0" applyNumberFormat="1" applyFont="1" applyBorder="1" applyAlignment="1">
      <alignment horizontal="center" wrapText="1"/>
    </xf>
    <xf numFmtId="1" fontId="1" fillId="0" borderId="20" xfId="0" applyNumberFormat="1" applyFont="1" applyBorder="1" applyAlignment="1">
      <alignment horizontal="center" wrapText="1"/>
    </xf>
    <xf numFmtId="1" fontId="1" fillId="0" borderId="21" xfId="0" applyNumberFormat="1" applyFont="1" applyBorder="1" applyAlignment="1">
      <alignment horizontal="center" wrapText="1"/>
    </xf>
    <xf numFmtId="0" fontId="5" fillId="0" borderId="0" xfId="0" applyFont="1"/>
    <xf numFmtId="2" fontId="1" fillId="2" borderId="3" xfId="0" applyNumberFormat="1" applyFont="1" applyFill="1" applyBorder="1" applyAlignment="1">
      <alignment wrapText="1"/>
    </xf>
    <xf numFmtId="3" fontId="1" fillId="0" borderId="3" xfId="0" applyNumberFormat="1" applyFont="1" applyBorder="1" applyAlignment="1">
      <alignment wrapText="1"/>
    </xf>
    <xf numFmtId="3" fontId="1" fillId="0" borderId="22" xfId="0" applyNumberFormat="1" applyFont="1" applyBorder="1" applyAlignment="1">
      <alignment wrapText="1"/>
    </xf>
    <xf numFmtId="2" fontId="1" fillId="0" borderId="23" xfId="0" applyNumberFormat="1" applyFont="1" applyBorder="1" applyAlignment="1">
      <alignment wrapText="1"/>
    </xf>
    <xf numFmtId="3" fontId="1" fillId="0" borderId="23" xfId="0" applyNumberFormat="1" applyFont="1" applyBorder="1" applyAlignment="1">
      <alignment wrapText="1"/>
    </xf>
    <xf numFmtId="2" fontId="1" fillId="0" borderId="25" xfId="0" applyNumberFormat="1" applyFont="1" applyBorder="1" applyAlignment="1">
      <alignment wrapText="1"/>
    </xf>
    <xf numFmtId="2" fontId="1" fillId="0" borderId="26" xfId="0" applyNumberFormat="1" applyFont="1" applyBorder="1" applyAlignment="1">
      <alignment wrapText="1"/>
    </xf>
    <xf numFmtId="3" fontId="1" fillId="0" borderId="26" xfId="0" applyNumberFormat="1" applyFont="1" applyBorder="1" applyAlignment="1">
      <alignment wrapText="1"/>
    </xf>
    <xf numFmtId="3" fontId="1" fillId="0" borderId="27" xfId="0" applyNumberFormat="1" applyFont="1" applyBorder="1" applyAlignment="1">
      <alignment wrapText="1"/>
    </xf>
    <xf numFmtId="3" fontId="1" fillId="0" borderId="28" xfId="0" applyNumberFormat="1" applyFont="1" applyBorder="1" applyAlignment="1">
      <alignment wrapText="1"/>
    </xf>
    <xf numFmtId="2" fontId="1" fillId="0" borderId="29" xfId="0" applyNumberFormat="1" applyFont="1" applyBorder="1" applyAlignment="1">
      <alignment wrapText="1"/>
    </xf>
    <xf numFmtId="2" fontId="1" fillId="0" borderId="14" xfId="0" applyNumberFormat="1" applyFont="1" applyBorder="1" applyAlignment="1">
      <alignment wrapText="1"/>
    </xf>
    <xf numFmtId="3" fontId="1" fillId="0" borderId="14" xfId="0" applyNumberFormat="1" applyFont="1" applyBorder="1" applyAlignment="1">
      <alignment wrapText="1"/>
    </xf>
    <xf numFmtId="3" fontId="1" fillId="0" borderId="18" xfId="0" applyNumberFormat="1" applyFont="1" applyBorder="1" applyAlignment="1">
      <alignment wrapText="1"/>
    </xf>
    <xf numFmtId="3" fontId="4" fillId="3" borderId="24" xfId="0" applyNumberFormat="1" applyFont="1" applyFill="1" applyBorder="1" applyAlignment="1">
      <alignment wrapText="1"/>
    </xf>
    <xf numFmtId="0" fontId="0" fillId="0" borderId="1" xfId="0" applyBorder="1"/>
    <xf numFmtId="0" fontId="6" fillId="0" borderId="0" xfId="0" applyFont="1"/>
    <xf numFmtId="3" fontId="0" fillId="0" borderId="0" xfId="0" applyNumberFormat="1"/>
    <xf numFmtId="0" fontId="9" fillId="0" borderId="0" xfId="0" applyFont="1"/>
    <xf numFmtId="0" fontId="0" fillId="0" borderId="0" xfId="0" applyFill="1"/>
    <xf numFmtId="3" fontId="4" fillId="0" borderId="0" xfId="0" applyNumberFormat="1" applyFont="1" applyFill="1" applyBorder="1" applyAlignment="1">
      <alignment wrapText="1"/>
    </xf>
    <xf numFmtId="0" fontId="10" fillId="0" borderId="0" xfId="0" applyFont="1"/>
    <xf numFmtId="0" fontId="12" fillId="0" borderId="0" xfId="0" applyFont="1"/>
    <xf numFmtId="2" fontId="1" fillId="0" borderId="0" xfId="0" applyNumberFormat="1" applyFont="1" applyBorder="1" applyAlignment="1">
      <alignment wrapText="1"/>
    </xf>
    <xf numFmtId="2" fontId="7" fillId="0" borderId="0" xfId="0" applyNumberFormat="1" applyFont="1" applyBorder="1" applyAlignment="1">
      <alignment wrapText="1"/>
    </xf>
    <xf numFmtId="2" fontId="7" fillId="2" borderId="0" xfId="0" applyNumberFormat="1" applyFont="1" applyFill="1" applyBorder="1" applyAlignment="1">
      <alignment wrapText="1"/>
    </xf>
    <xf numFmtId="3" fontId="1" fillId="0" borderId="0" xfId="0" applyNumberFormat="1" applyFont="1" applyBorder="1" applyAlignment="1">
      <alignment wrapText="1"/>
    </xf>
    <xf numFmtId="0" fontId="13" fillId="0" borderId="0" xfId="0" applyFont="1"/>
    <xf numFmtId="3" fontId="11" fillId="3" borderId="20" xfId="0" applyNumberFormat="1" applyFont="1" applyFill="1" applyBorder="1" applyAlignment="1">
      <alignment wrapText="1"/>
    </xf>
    <xf numFmtId="0" fontId="14" fillId="0" borderId="0" xfId="0" applyFont="1"/>
    <xf numFmtId="0" fontId="18" fillId="0" borderId="0" xfId="0" applyFont="1"/>
    <xf numFmtId="0" fontId="9" fillId="0" borderId="0" xfId="0" applyFont="1" applyFill="1"/>
    <xf numFmtId="0" fontId="21" fillId="0" borderId="0" xfId="0" applyFont="1"/>
    <xf numFmtId="0" fontId="0" fillId="4" borderId="0" xfId="0" applyFill="1"/>
    <xf numFmtId="0" fontId="16" fillId="0" borderId="0" xfId="0" applyFont="1" applyFill="1"/>
    <xf numFmtId="0" fontId="8" fillId="0" borderId="0" xfId="0" applyFont="1" applyFill="1"/>
    <xf numFmtId="0" fontId="19" fillId="0" borderId="0" xfId="0" applyFont="1" applyFill="1"/>
    <xf numFmtId="0" fontId="11" fillId="0" borderId="4" xfId="0" applyFont="1" applyFill="1" applyBorder="1"/>
    <xf numFmtId="0" fontId="11" fillId="0" borderId="5" xfId="0" applyFont="1" applyFill="1" applyBorder="1"/>
    <xf numFmtId="0" fontId="11" fillId="0" borderId="6" xfId="0" applyFont="1" applyFill="1" applyBorder="1"/>
    <xf numFmtId="0" fontId="11" fillId="0" borderId="7" xfId="0" applyFont="1" applyFill="1" applyBorder="1"/>
    <xf numFmtId="0" fontId="11" fillId="0" borderId="8" xfId="0" applyFont="1" applyFill="1" applyBorder="1"/>
    <xf numFmtId="2" fontId="11" fillId="0" borderId="15" xfId="0" applyNumberFormat="1" applyFont="1" applyFill="1" applyBorder="1" applyAlignment="1">
      <alignment wrapText="1"/>
    </xf>
    <xf numFmtId="2" fontId="11" fillId="0" borderId="16" xfId="0" applyNumberFormat="1" applyFont="1" applyFill="1" applyBorder="1" applyAlignment="1">
      <alignment wrapText="1"/>
    </xf>
    <xf numFmtId="2" fontId="11" fillId="0" borderId="17" xfId="0" applyNumberFormat="1" applyFont="1" applyFill="1" applyBorder="1" applyAlignment="1">
      <alignment wrapText="1"/>
    </xf>
    <xf numFmtId="2" fontId="11" fillId="0" borderId="13" xfId="0" applyNumberFormat="1" applyFont="1" applyFill="1" applyBorder="1" applyAlignment="1">
      <alignment wrapText="1"/>
    </xf>
    <xf numFmtId="2" fontId="11" fillId="0" borderId="14" xfId="0" applyNumberFormat="1" applyFont="1" applyFill="1" applyBorder="1" applyAlignment="1">
      <alignment wrapText="1"/>
    </xf>
    <xf numFmtId="2" fontId="11" fillId="0" borderId="18" xfId="0" applyNumberFormat="1" applyFont="1" applyFill="1" applyBorder="1" applyAlignment="1">
      <alignment wrapText="1"/>
    </xf>
    <xf numFmtId="1" fontId="7" fillId="0" borderId="33" xfId="0" applyNumberFormat="1" applyFont="1" applyFill="1" applyBorder="1" applyAlignment="1">
      <alignment horizontal="center" wrapText="1"/>
    </xf>
    <xf numFmtId="1" fontId="7" fillId="0" borderId="5" xfId="0" applyNumberFormat="1" applyFont="1" applyFill="1" applyBorder="1" applyAlignment="1">
      <alignment horizontal="center" wrapText="1"/>
    </xf>
    <xf numFmtId="1" fontId="7" fillId="0" borderId="34" xfId="0" applyNumberFormat="1" applyFont="1" applyFill="1" applyBorder="1" applyAlignment="1">
      <alignment horizontal="center" wrapText="1"/>
    </xf>
    <xf numFmtId="2" fontId="7" fillId="0" borderId="11" xfId="0" applyNumberFormat="1" applyFont="1" applyFill="1" applyBorder="1" applyAlignment="1">
      <alignment vertical="top" wrapText="1"/>
    </xf>
    <xf numFmtId="2" fontId="7" fillId="0" borderId="1" xfId="0" applyNumberFormat="1" applyFont="1" applyFill="1" applyBorder="1" applyAlignment="1">
      <alignment horizontal="left" vertical="top" wrapText="1"/>
    </xf>
    <xf numFmtId="2" fontId="7" fillId="0" borderId="1" xfId="0" applyNumberFormat="1" applyFont="1" applyFill="1" applyBorder="1" applyAlignment="1">
      <alignment wrapText="1"/>
    </xf>
    <xf numFmtId="3" fontId="7" fillId="0" borderId="1" xfId="0" applyNumberFormat="1" applyFont="1" applyFill="1" applyBorder="1" applyAlignment="1">
      <alignment wrapText="1"/>
    </xf>
    <xf numFmtId="3" fontId="7" fillId="0" borderId="9" xfId="0" applyNumberFormat="1" applyFont="1" applyFill="1" applyBorder="1" applyAlignment="1">
      <alignment wrapText="1"/>
    </xf>
    <xf numFmtId="0" fontId="7" fillId="0" borderId="1" xfId="0" applyFont="1" applyFill="1" applyBorder="1" applyAlignment="1">
      <alignment vertical="top" wrapText="1"/>
    </xf>
    <xf numFmtId="3" fontId="7" fillId="0" borderId="1" xfId="0" applyNumberFormat="1" applyFont="1" applyFill="1" applyBorder="1" applyAlignment="1">
      <alignment horizontal="right" wrapText="1"/>
    </xf>
    <xf numFmtId="2" fontId="11" fillId="0" borderId="11" xfId="0" applyNumberFormat="1" applyFont="1" applyFill="1" applyBorder="1" applyAlignment="1">
      <alignment vertical="top" wrapText="1"/>
    </xf>
    <xf numFmtId="2" fontId="7" fillId="0" borderId="26" xfId="0" applyNumberFormat="1" applyFont="1" applyFill="1" applyBorder="1" applyAlignment="1">
      <alignment wrapText="1"/>
    </xf>
    <xf numFmtId="2" fontId="7" fillId="0" borderId="11" xfId="0" applyNumberFormat="1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2" fontId="7" fillId="0" borderId="1" xfId="0" applyNumberFormat="1" applyFont="1" applyFill="1" applyBorder="1" applyAlignment="1">
      <alignment vertical="top" wrapText="1"/>
    </xf>
    <xf numFmtId="2" fontId="7" fillId="0" borderId="3" xfId="0" applyNumberFormat="1" applyFont="1" applyFill="1" applyBorder="1" applyAlignment="1">
      <alignment vertical="top" wrapText="1"/>
    </xf>
    <xf numFmtId="3" fontId="7" fillId="0" borderId="3" xfId="0" applyNumberFormat="1" applyFont="1" applyFill="1" applyBorder="1" applyAlignment="1">
      <alignment wrapText="1"/>
    </xf>
    <xf numFmtId="3" fontId="7" fillId="0" borderId="22" xfId="0" applyNumberFormat="1" applyFont="1" applyFill="1" applyBorder="1" applyAlignment="1">
      <alignment wrapText="1"/>
    </xf>
    <xf numFmtId="2" fontId="11" fillId="3" borderId="19" xfId="0" applyNumberFormat="1" applyFont="1" applyFill="1" applyBorder="1" applyAlignment="1">
      <alignment horizontal="left" wrapText="1"/>
    </xf>
    <xf numFmtId="2" fontId="11" fillId="3" borderId="20" xfId="0" applyNumberFormat="1" applyFont="1" applyFill="1" applyBorder="1" applyAlignment="1">
      <alignment horizontal="left" wrapText="1"/>
    </xf>
    <xf numFmtId="0" fontId="15" fillId="0" borderId="0" xfId="0" applyFont="1" applyFill="1" applyBorder="1" applyAlignment="1">
      <alignment horizontal="left"/>
    </xf>
    <xf numFmtId="0" fontId="15" fillId="0" borderId="0" xfId="0" applyFont="1" applyAlignment="1">
      <alignment horizontal="left"/>
    </xf>
    <xf numFmtId="2" fontId="3" fillId="3" borderId="30" xfId="0" applyNumberFormat="1" applyFont="1" applyFill="1" applyBorder="1" applyAlignment="1">
      <alignment horizontal="left" wrapText="1"/>
    </xf>
    <xf numFmtId="2" fontId="3" fillId="3" borderId="31" xfId="0" applyNumberFormat="1" applyFont="1" applyFill="1" applyBorder="1" applyAlignment="1">
      <alignment horizontal="left" wrapText="1"/>
    </xf>
    <xf numFmtId="2" fontId="3" fillId="3" borderId="32" xfId="0" applyNumberFormat="1" applyFont="1" applyFill="1" applyBorder="1" applyAlignment="1">
      <alignment horizontal="left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56"/>
  <sheetViews>
    <sheetView tabSelected="1" workbookViewId="0">
      <selection activeCell="O6" sqref="O6"/>
    </sheetView>
  </sheetViews>
  <sheetFormatPr defaultRowHeight="14.25"/>
  <cols>
    <col min="1" max="1" width="3.125" customWidth="1"/>
    <col min="2" max="2" width="25" customWidth="1"/>
    <col min="3" max="3" width="20.625" customWidth="1"/>
    <col min="4" max="4" width="9.5" customWidth="1"/>
    <col min="5" max="5" width="10.25" customWidth="1"/>
    <col min="6" max="6" width="8.25" customWidth="1"/>
    <col min="7" max="8" width="8" customWidth="1"/>
    <col min="9" max="9" width="9.375" customWidth="1"/>
    <col min="10" max="10" width="10.25" customWidth="1"/>
    <col min="11" max="11" width="9.25" customWidth="1"/>
    <col min="16" max="16" width="9.875" bestFit="1" customWidth="1"/>
  </cols>
  <sheetData>
    <row r="1" spans="1:30">
      <c r="B1" s="58"/>
      <c r="C1" s="58"/>
      <c r="D1" s="58"/>
      <c r="E1" s="58"/>
      <c r="F1" s="58"/>
      <c r="G1" s="58"/>
      <c r="H1" s="58"/>
      <c r="I1" s="61" t="s">
        <v>54</v>
      </c>
      <c r="J1" s="58"/>
      <c r="K1" s="58"/>
      <c r="L1" s="45"/>
    </row>
    <row r="2" spans="1:30">
      <c r="B2" s="58"/>
      <c r="C2" s="58"/>
      <c r="D2" s="58"/>
      <c r="E2" s="58"/>
      <c r="F2" s="58"/>
      <c r="G2" s="58"/>
      <c r="H2" s="58"/>
      <c r="I2" s="62" t="s">
        <v>111</v>
      </c>
      <c r="J2" s="58"/>
      <c r="K2" s="58"/>
      <c r="L2" s="45"/>
    </row>
    <row r="3" spans="1:30" ht="15">
      <c r="B3" s="58"/>
      <c r="C3" s="58"/>
      <c r="D3" s="61" t="s">
        <v>67</v>
      </c>
      <c r="E3" s="63"/>
      <c r="F3" s="63"/>
      <c r="G3" s="63"/>
      <c r="H3" s="63"/>
      <c r="I3" s="62" t="s">
        <v>53</v>
      </c>
      <c r="J3" s="58"/>
      <c r="K3" s="58"/>
      <c r="L3" s="45"/>
    </row>
    <row r="4" spans="1:30" ht="15" thickBot="1">
      <c r="B4" s="58"/>
      <c r="C4" s="58"/>
      <c r="D4" s="58"/>
      <c r="E4" s="58"/>
      <c r="F4" s="58"/>
      <c r="G4" s="58"/>
      <c r="H4" s="58"/>
      <c r="I4" s="62" t="s">
        <v>112</v>
      </c>
      <c r="J4" s="58"/>
      <c r="K4" s="58"/>
      <c r="L4" s="45"/>
    </row>
    <row r="5" spans="1:30">
      <c r="B5" s="64"/>
      <c r="C5" s="65"/>
      <c r="D5" s="66"/>
      <c r="E5" s="65"/>
      <c r="F5" s="67" t="s">
        <v>3</v>
      </c>
      <c r="G5" s="67"/>
      <c r="H5" s="67"/>
      <c r="I5" s="67"/>
      <c r="J5" s="67"/>
      <c r="K5" s="68"/>
    </row>
    <row r="6" spans="1:30" ht="95.25" customHeight="1" thickBot="1">
      <c r="B6" s="69" t="s">
        <v>0</v>
      </c>
      <c r="C6" s="70" t="s">
        <v>1</v>
      </c>
      <c r="D6" s="71" t="s">
        <v>2</v>
      </c>
      <c r="E6" s="70" t="s">
        <v>68</v>
      </c>
      <c r="F6" s="72" t="s">
        <v>4</v>
      </c>
      <c r="G6" s="73" t="s">
        <v>5</v>
      </c>
      <c r="H6" s="73" t="s">
        <v>6</v>
      </c>
      <c r="I6" s="73" t="s">
        <v>62</v>
      </c>
      <c r="J6" s="73" t="s">
        <v>12</v>
      </c>
      <c r="K6" s="74" t="s">
        <v>8</v>
      </c>
      <c r="N6" s="46"/>
    </row>
    <row r="7" spans="1:30" ht="13.5" customHeight="1">
      <c r="B7" s="75">
        <v>1</v>
      </c>
      <c r="C7" s="76">
        <v>2</v>
      </c>
      <c r="D7" s="76">
        <v>3</v>
      </c>
      <c r="E7" s="76">
        <v>4</v>
      </c>
      <c r="F7" s="76">
        <v>5</v>
      </c>
      <c r="G7" s="76">
        <v>6</v>
      </c>
      <c r="H7" s="76">
        <v>7</v>
      </c>
      <c r="I7" s="76">
        <v>8</v>
      </c>
      <c r="J7" s="76">
        <v>9</v>
      </c>
      <c r="K7" s="77">
        <v>10</v>
      </c>
    </row>
    <row r="8" spans="1:30" ht="60.75" customHeight="1">
      <c r="B8" s="78" t="s">
        <v>92</v>
      </c>
      <c r="C8" s="79" t="s">
        <v>75</v>
      </c>
      <c r="D8" s="80" t="s">
        <v>63</v>
      </c>
      <c r="E8" s="81">
        <f>SUM(F8:K8)</f>
        <v>100000</v>
      </c>
      <c r="F8" s="81"/>
      <c r="G8" s="81"/>
      <c r="H8" s="81"/>
      <c r="I8" s="81"/>
      <c r="J8" s="81">
        <v>100000</v>
      </c>
      <c r="K8" s="82"/>
      <c r="P8" s="44">
        <f>SUM(E8:E13)</f>
        <v>23171066</v>
      </c>
      <c r="T8" s="50"/>
      <c r="U8" s="51"/>
      <c r="V8" s="52"/>
      <c r="W8" s="53"/>
      <c r="X8" s="53"/>
      <c r="Y8" s="53"/>
      <c r="Z8" s="53"/>
      <c r="AA8" s="53"/>
      <c r="AB8" s="53"/>
      <c r="AC8" s="53"/>
      <c r="AD8" s="53"/>
    </row>
    <row r="9" spans="1:30" ht="60.75" customHeight="1">
      <c r="B9" s="78" t="s">
        <v>92</v>
      </c>
      <c r="C9" s="79" t="s">
        <v>76</v>
      </c>
      <c r="D9" s="80" t="s">
        <v>63</v>
      </c>
      <c r="E9" s="81">
        <f>SUM(F9:K9)</f>
        <v>100000</v>
      </c>
      <c r="F9" s="81"/>
      <c r="G9" s="81"/>
      <c r="H9" s="81"/>
      <c r="I9" s="81"/>
      <c r="J9" s="81">
        <v>100000</v>
      </c>
      <c r="K9" s="82"/>
      <c r="P9" s="44">
        <f>SUM(E8+E9+E11+E12+E13)</f>
        <v>357000</v>
      </c>
      <c r="T9" s="50"/>
      <c r="U9" s="51"/>
      <c r="V9" s="52"/>
      <c r="W9" s="53"/>
      <c r="X9" s="53"/>
      <c r="Y9" s="53"/>
      <c r="Z9" s="53"/>
      <c r="AA9" s="53"/>
      <c r="AB9" s="53"/>
      <c r="AC9" s="53"/>
      <c r="AD9" s="53"/>
    </row>
    <row r="10" spans="1:30" ht="87" customHeight="1" thickBot="1">
      <c r="B10" s="78" t="s">
        <v>93</v>
      </c>
      <c r="C10" s="83" t="s">
        <v>77</v>
      </c>
      <c r="D10" s="80" t="s">
        <v>55</v>
      </c>
      <c r="E10" s="81">
        <f>SUM(F10:K10)+18069559</f>
        <v>22814066</v>
      </c>
      <c r="F10" s="81">
        <v>1019463</v>
      </c>
      <c r="G10" s="81"/>
      <c r="H10" s="81"/>
      <c r="I10" s="84" t="s">
        <v>81</v>
      </c>
      <c r="J10" s="84">
        <f>1944374+950000+1-61508</f>
        <v>2832867</v>
      </c>
      <c r="K10" s="82">
        <v>892177</v>
      </c>
    </row>
    <row r="11" spans="1:30" s="59" customFormat="1" ht="59.25" customHeight="1" thickBot="1">
      <c r="B11" s="78" t="s">
        <v>94</v>
      </c>
      <c r="C11" s="83" t="s">
        <v>78</v>
      </c>
      <c r="D11" s="86" t="s">
        <v>69</v>
      </c>
      <c r="E11" s="81">
        <f t="shared" ref="E11:E22" si="0">SUM(F11:K11)</f>
        <v>100000</v>
      </c>
      <c r="F11" s="81"/>
      <c r="G11" s="81"/>
      <c r="H11" s="81"/>
      <c r="I11" s="81"/>
      <c r="J11" s="84">
        <v>100000</v>
      </c>
      <c r="K11" s="82"/>
    </row>
    <row r="12" spans="1:30" s="59" customFormat="1" ht="62.25" customHeight="1" thickBot="1">
      <c r="B12" s="78" t="s">
        <v>95</v>
      </c>
      <c r="C12" s="83" t="s">
        <v>79</v>
      </c>
      <c r="D12" s="86" t="s">
        <v>69</v>
      </c>
      <c r="E12" s="81">
        <f t="shared" si="0"/>
        <v>50000</v>
      </c>
      <c r="F12" s="81"/>
      <c r="G12" s="81"/>
      <c r="H12" s="81"/>
      <c r="I12" s="81"/>
      <c r="J12" s="84">
        <v>50000</v>
      </c>
      <c r="K12" s="82"/>
    </row>
    <row r="13" spans="1:30" s="59" customFormat="1" ht="63.75" customHeight="1" thickBot="1">
      <c r="B13" s="85" t="s">
        <v>96</v>
      </c>
      <c r="C13" s="83" t="s">
        <v>80</v>
      </c>
      <c r="D13" s="86" t="s">
        <v>69</v>
      </c>
      <c r="E13" s="81">
        <f t="shared" si="0"/>
        <v>7000</v>
      </c>
      <c r="F13" s="81"/>
      <c r="G13" s="81"/>
      <c r="H13" s="81"/>
      <c r="I13" s="81"/>
      <c r="J13" s="84">
        <v>7000</v>
      </c>
      <c r="K13" s="82"/>
    </row>
    <row r="14" spans="1:30" ht="50.25" customHeight="1" thickBot="1">
      <c r="A14" s="54"/>
      <c r="B14" s="85" t="s">
        <v>97</v>
      </c>
      <c r="C14" s="83" t="s">
        <v>89</v>
      </c>
      <c r="D14" s="86" t="s">
        <v>55</v>
      </c>
      <c r="E14" s="81">
        <f>SUM(F14:K14)</f>
        <v>850954</v>
      </c>
      <c r="F14" s="81">
        <v>200000</v>
      </c>
      <c r="G14" s="81"/>
      <c r="H14" s="81"/>
      <c r="I14" s="81"/>
      <c r="J14" s="84">
        <v>650954</v>
      </c>
      <c r="K14" s="82"/>
    </row>
    <row r="15" spans="1:30" ht="50.25" customHeight="1">
      <c r="A15" s="54"/>
      <c r="B15" s="78" t="s">
        <v>98</v>
      </c>
      <c r="C15" s="83" t="s">
        <v>64</v>
      </c>
      <c r="D15" s="86" t="s">
        <v>63</v>
      </c>
      <c r="E15" s="81">
        <f t="shared" si="0"/>
        <v>30000</v>
      </c>
      <c r="F15" s="81"/>
      <c r="G15" s="81"/>
      <c r="H15" s="81"/>
      <c r="I15" s="81"/>
      <c r="J15" s="84">
        <v>30000</v>
      </c>
      <c r="K15" s="82"/>
    </row>
    <row r="16" spans="1:30" ht="51" customHeight="1" thickBot="1">
      <c r="B16" s="87" t="s">
        <v>99</v>
      </c>
      <c r="C16" s="80" t="s">
        <v>56</v>
      </c>
      <c r="D16" s="80" t="s">
        <v>58</v>
      </c>
      <c r="E16" s="81">
        <f t="shared" si="0"/>
        <v>6989955</v>
      </c>
      <c r="F16" s="81"/>
      <c r="G16" s="81"/>
      <c r="H16" s="81"/>
      <c r="I16" s="81">
        <v>3448343</v>
      </c>
      <c r="J16" s="81">
        <v>3541612</v>
      </c>
      <c r="K16" s="82"/>
    </row>
    <row r="17" spans="1:46" s="59" customFormat="1" ht="51" customHeight="1" thickBot="1">
      <c r="B17" s="87" t="s">
        <v>100</v>
      </c>
      <c r="C17" s="80" t="s">
        <v>74</v>
      </c>
      <c r="D17" s="86" t="s">
        <v>69</v>
      </c>
      <c r="E17" s="81">
        <f t="shared" si="0"/>
        <v>4000</v>
      </c>
      <c r="F17" s="81"/>
      <c r="G17" s="81">
        <v>4000</v>
      </c>
      <c r="H17" s="81"/>
      <c r="I17" s="81"/>
      <c r="J17" s="81"/>
      <c r="K17" s="82"/>
    </row>
    <row r="18" spans="1:46" s="59" customFormat="1" ht="48" customHeight="1" thickBot="1">
      <c r="B18" s="78" t="s">
        <v>101</v>
      </c>
      <c r="C18" s="88" t="s">
        <v>88</v>
      </c>
      <c r="D18" s="86" t="s">
        <v>69</v>
      </c>
      <c r="E18" s="81">
        <f t="shared" si="0"/>
        <v>20000</v>
      </c>
      <c r="F18" s="81"/>
      <c r="G18" s="81"/>
      <c r="H18" s="81"/>
      <c r="I18" s="81"/>
      <c r="J18" s="81">
        <v>20000</v>
      </c>
      <c r="K18" s="82"/>
    </row>
    <row r="19" spans="1:46" s="59" customFormat="1" ht="87" customHeight="1" thickBot="1">
      <c r="B19" s="78" t="s">
        <v>101</v>
      </c>
      <c r="C19" s="88" t="s">
        <v>70</v>
      </c>
      <c r="D19" s="86" t="s">
        <v>69</v>
      </c>
      <c r="E19" s="81">
        <f t="shared" si="0"/>
        <v>30000</v>
      </c>
      <c r="F19" s="81"/>
      <c r="G19" s="81"/>
      <c r="H19" s="81"/>
      <c r="I19" s="81"/>
      <c r="J19" s="81">
        <v>30000</v>
      </c>
      <c r="K19" s="82"/>
    </row>
    <row r="20" spans="1:46" s="49" customFormat="1" ht="48" customHeight="1" thickBot="1">
      <c r="B20" s="78" t="s">
        <v>102</v>
      </c>
      <c r="C20" s="88" t="s">
        <v>83</v>
      </c>
      <c r="D20" s="86" t="s">
        <v>84</v>
      </c>
      <c r="E20" s="81">
        <f t="shared" si="0"/>
        <v>1528890</v>
      </c>
      <c r="F20" s="81"/>
      <c r="G20" s="81"/>
      <c r="H20" s="81"/>
      <c r="I20" s="81">
        <v>967300</v>
      </c>
      <c r="J20" s="81">
        <v>561590</v>
      </c>
      <c r="K20" s="82"/>
    </row>
    <row r="21" spans="1:46" s="59" customFormat="1" ht="145.5" customHeight="1" thickBot="1">
      <c r="B21" s="78" t="s">
        <v>103</v>
      </c>
      <c r="C21" s="89" t="s">
        <v>57</v>
      </c>
      <c r="D21" s="86" t="s">
        <v>69</v>
      </c>
      <c r="E21" s="81">
        <f t="shared" si="0"/>
        <v>9000</v>
      </c>
      <c r="F21" s="81"/>
      <c r="G21" s="81">
        <v>9000</v>
      </c>
      <c r="H21" s="81"/>
      <c r="I21" s="81"/>
      <c r="J21" s="81"/>
      <c r="K21" s="82"/>
    </row>
    <row r="22" spans="1:46" s="49" customFormat="1" ht="96.75" customHeight="1">
      <c r="B22" s="78" t="s">
        <v>104</v>
      </c>
      <c r="C22" s="89" t="s">
        <v>71</v>
      </c>
      <c r="D22" s="86" t="s">
        <v>69</v>
      </c>
      <c r="E22" s="81">
        <f t="shared" si="0"/>
        <v>11000</v>
      </c>
      <c r="F22" s="81"/>
      <c r="G22" s="81"/>
      <c r="H22" s="81"/>
      <c r="I22" s="81"/>
      <c r="J22" s="81">
        <v>11000</v>
      </c>
      <c r="K22" s="82"/>
    </row>
    <row r="23" spans="1:46" ht="134.25" customHeight="1" thickBot="1">
      <c r="B23" s="78" t="s">
        <v>105</v>
      </c>
      <c r="C23" s="80" t="s">
        <v>72</v>
      </c>
      <c r="D23" s="80" t="s">
        <v>55</v>
      </c>
      <c r="E23" s="81">
        <f>SUM(F23:K23)+4147062</f>
        <v>6335029</v>
      </c>
      <c r="F23" s="81"/>
      <c r="G23" s="81"/>
      <c r="H23" s="81"/>
      <c r="I23" s="84" t="s">
        <v>85</v>
      </c>
      <c r="J23" s="81">
        <v>2187967</v>
      </c>
      <c r="K23" s="82"/>
      <c r="N23" s="44"/>
    </row>
    <row r="24" spans="1:46" s="59" customFormat="1" ht="48.75" customHeight="1">
      <c r="B24" s="78" t="s">
        <v>105</v>
      </c>
      <c r="C24" s="80" t="s">
        <v>87</v>
      </c>
      <c r="D24" s="86" t="s">
        <v>69</v>
      </c>
      <c r="E24" s="81">
        <f>SUM(F24:K24)</f>
        <v>50000</v>
      </c>
      <c r="F24" s="81"/>
      <c r="G24" s="81"/>
      <c r="H24" s="81"/>
      <c r="I24" s="84"/>
      <c r="J24" s="81">
        <v>50000</v>
      </c>
      <c r="K24" s="82"/>
    </row>
    <row r="25" spans="1:46" ht="51" customHeight="1">
      <c r="B25" s="78" t="s">
        <v>106</v>
      </c>
      <c r="C25" s="89" t="s">
        <v>59</v>
      </c>
      <c r="D25" s="80" t="s">
        <v>58</v>
      </c>
      <c r="E25" s="81">
        <f t="shared" ref="E25:E30" si="1">SUM(F25:K25)</f>
        <v>1868704</v>
      </c>
      <c r="F25" s="81"/>
      <c r="G25" s="81"/>
      <c r="H25" s="81">
        <f>165360+62531</f>
        <v>227891</v>
      </c>
      <c r="I25" s="81">
        <f>902084+389296</f>
        <v>1291380</v>
      </c>
      <c r="J25" s="81">
        <f>237925+111508</f>
        <v>349433</v>
      </c>
      <c r="K25" s="82"/>
    </row>
    <row r="26" spans="1:46" s="60" customFormat="1" ht="36">
      <c r="A26" s="46"/>
      <c r="B26" s="78" t="s">
        <v>107</v>
      </c>
      <c r="C26" s="89" t="s">
        <v>91</v>
      </c>
      <c r="D26" s="80" t="s">
        <v>69</v>
      </c>
      <c r="E26" s="81">
        <f t="shared" si="1"/>
        <v>400000</v>
      </c>
      <c r="F26" s="81"/>
      <c r="G26" s="81"/>
      <c r="H26" s="81"/>
      <c r="I26" s="81"/>
      <c r="J26" s="81">
        <v>400000</v>
      </c>
      <c r="K26" s="82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</row>
    <row r="27" spans="1:46" s="60" customFormat="1" ht="48.75" customHeight="1">
      <c r="A27" s="46"/>
      <c r="B27" s="78" t="s">
        <v>107</v>
      </c>
      <c r="C27" s="89" t="s">
        <v>90</v>
      </c>
      <c r="D27" s="80" t="s">
        <v>55</v>
      </c>
      <c r="E27" s="81">
        <f t="shared" si="1"/>
        <v>25795</v>
      </c>
      <c r="F27" s="81"/>
      <c r="G27" s="81"/>
      <c r="H27" s="81"/>
      <c r="I27" s="81"/>
      <c r="J27" s="81">
        <v>25795</v>
      </c>
      <c r="K27" s="82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</row>
    <row r="28" spans="1:46" s="59" customFormat="1" ht="72" customHeight="1">
      <c r="B28" s="78" t="s">
        <v>108</v>
      </c>
      <c r="C28" s="90" t="s">
        <v>73</v>
      </c>
      <c r="D28" s="80" t="s">
        <v>69</v>
      </c>
      <c r="E28" s="81">
        <f t="shared" si="1"/>
        <v>15000</v>
      </c>
      <c r="F28" s="91"/>
      <c r="G28" s="91"/>
      <c r="H28" s="91"/>
      <c r="I28" s="91"/>
      <c r="J28" s="91">
        <v>15000</v>
      </c>
      <c r="K28" s="92"/>
    </row>
    <row r="29" spans="1:46" ht="60.75" customHeight="1">
      <c r="B29" s="78" t="s">
        <v>109</v>
      </c>
      <c r="C29" s="90" t="s">
        <v>60</v>
      </c>
      <c r="D29" s="80" t="s">
        <v>61</v>
      </c>
      <c r="E29" s="81">
        <f t="shared" si="1"/>
        <v>200000</v>
      </c>
      <c r="F29" s="91"/>
      <c r="G29" s="91"/>
      <c r="H29" s="91"/>
      <c r="I29" s="91">
        <v>138211</v>
      </c>
      <c r="J29" s="91">
        <v>61789</v>
      </c>
      <c r="K29" s="92"/>
    </row>
    <row r="30" spans="1:46" ht="144" customHeight="1" thickBot="1">
      <c r="B30" s="78" t="s">
        <v>110</v>
      </c>
      <c r="C30" s="90" t="s">
        <v>65</v>
      </c>
      <c r="D30" s="80" t="s">
        <v>66</v>
      </c>
      <c r="E30" s="81">
        <f t="shared" si="1"/>
        <v>556200</v>
      </c>
      <c r="F30" s="91"/>
      <c r="G30" s="91"/>
      <c r="H30" s="91">
        <v>278100</v>
      </c>
      <c r="I30" s="91"/>
      <c r="J30" s="91">
        <v>278100</v>
      </c>
      <c r="K30" s="92"/>
    </row>
    <row r="31" spans="1:46" ht="15" thickBot="1">
      <c r="B31" s="93" t="s">
        <v>22</v>
      </c>
      <c r="C31" s="94"/>
      <c r="D31" s="94"/>
      <c r="E31" s="55">
        <f>SUM(E8:E30)</f>
        <v>42095593</v>
      </c>
      <c r="F31" s="55">
        <f>SUM(F8:F30)</f>
        <v>1219463</v>
      </c>
      <c r="G31" s="55">
        <f>SUM(G8:G30)</f>
        <v>13000</v>
      </c>
      <c r="H31" s="55">
        <f>SUM(H8:H30)</f>
        <v>505991</v>
      </c>
      <c r="I31" s="55">
        <f>SUM(I8:I30)+18069559+4147062</f>
        <v>28061855</v>
      </c>
      <c r="J31" s="55">
        <f>SUM(J8:J30)</f>
        <v>11403107</v>
      </c>
      <c r="K31" s="55">
        <f>SUM(K8:K30)</f>
        <v>892177</v>
      </c>
      <c r="L31" s="47"/>
    </row>
    <row r="32" spans="1:46">
      <c r="B32" s="57" t="s">
        <v>82</v>
      </c>
      <c r="C32" s="56"/>
      <c r="D32" s="56"/>
      <c r="E32" s="56"/>
      <c r="F32" s="56"/>
      <c r="G32" s="56"/>
      <c r="H32" s="56"/>
      <c r="I32" s="56"/>
      <c r="J32" s="45"/>
      <c r="K32" s="45"/>
    </row>
    <row r="33" spans="2:11">
      <c r="B33" s="95" t="s">
        <v>86</v>
      </c>
      <c r="C33" s="96"/>
      <c r="D33" s="96"/>
      <c r="E33" s="96"/>
      <c r="F33" s="96"/>
      <c r="G33" s="96"/>
      <c r="H33" s="96"/>
      <c r="I33" s="56"/>
      <c r="J33" s="45"/>
      <c r="K33" s="45"/>
    </row>
    <row r="34" spans="2:11">
      <c r="B34" s="95"/>
      <c r="C34" s="96"/>
      <c r="D34" s="96"/>
      <c r="E34" s="96"/>
      <c r="F34" s="96"/>
      <c r="G34" s="96"/>
      <c r="H34" s="96"/>
      <c r="I34" s="48"/>
      <c r="J34" s="44">
        <f>SUM(F31+G31+H31+I31+K31)</f>
        <v>30692486</v>
      </c>
    </row>
    <row r="35" spans="2:11">
      <c r="D35" s="44"/>
      <c r="E35" s="44"/>
    </row>
    <row r="36" spans="2:11">
      <c r="D36" s="44"/>
      <c r="E36" s="44">
        <f>SUM(E11+E12+E13+E17+E18+E19+E21+E24+E28)</f>
        <v>285000</v>
      </c>
    </row>
    <row r="37" spans="2:11">
      <c r="D37" s="44"/>
      <c r="E37" s="44">
        <f>SUM(E8+E9+E10+E14+E15+E16+E20+E23+E25+E29+E30)</f>
        <v>41373798</v>
      </c>
    </row>
    <row r="38" spans="2:11">
      <c r="E38" s="44">
        <f>SUM(E22)</f>
        <v>11000</v>
      </c>
    </row>
    <row r="39" spans="2:11">
      <c r="E39" s="44">
        <f>SUM(E26+E27)</f>
        <v>425795</v>
      </c>
    </row>
    <row r="40" spans="2:11">
      <c r="E40" s="44">
        <f>SUM(E36:E39)</f>
        <v>42095593</v>
      </c>
    </row>
    <row r="55" spans="3:3" ht="15.75">
      <c r="C55" s="43"/>
    </row>
    <row r="56" spans="3:3" ht="15.75">
      <c r="C56" s="43"/>
    </row>
  </sheetData>
  <mergeCells count="3">
    <mergeCell ref="B31:D31"/>
    <mergeCell ref="B34:H34"/>
    <mergeCell ref="B33:H33"/>
  </mergeCells>
  <pageMargins left="0.11811023622047245" right="0.31496062992125984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workbookViewId="0">
      <selection activeCell="K26" sqref="A1:K26"/>
    </sheetView>
  </sheetViews>
  <sheetFormatPr defaultRowHeight="14.25"/>
  <cols>
    <col min="1" max="1" width="25" customWidth="1"/>
    <col min="2" max="2" width="16.25" customWidth="1"/>
    <col min="3" max="3" width="9.625" customWidth="1"/>
    <col min="4" max="4" width="9.5" customWidth="1"/>
    <col min="5" max="5" width="8.25" customWidth="1"/>
    <col min="6" max="7" width="8" customWidth="1"/>
    <col min="8" max="8" width="10" customWidth="1"/>
    <col min="9" max="9" width="9.375" customWidth="1"/>
    <col min="10" max="10" width="9.25" customWidth="1"/>
    <col min="11" max="11" width="8.375" customWidth="1"/>
  </cols>
  <sheetData>
    <row r="1" spans="1:11">
      <c r="H1" s="26" t="s">
        <v>27</v>
      </c>
    </row>
    <row r="2" spans="1:11">
      <c r="H2" s="26" t="s">
        <v>28</v>
      </c>
    </row>
    <row r="3" spans="1:11">
      <c r="H3" s="26" t="s">
        <v>23</v>
      </c>
    </row>
    <row r="4" spans="1:11" ht="15.75" thickBot="1">
      <c r="A4" s="1" t="s">
        <v>51</v>
      </c>
      <c r="H4" s="26" t="s">
        <v>29</v>
      </c>
    </row>
    <row r="5" spans="1:11">
      <c r="A5" s="7"/>
      <c r="B5" s="8"/>
      <c r="C5" s="9"/>
      <c r="D5" s="8"/>
      <c r="E5" s="10" t="s">
        <v>3</v>
      </c>
      <c r="F5" s="10"/>
      <c r="G5" s="10"/>
      <c r="H5" s="10"/>
      <c r="I5" s="10"/>
      <c r="J5" s="10"/>
      <c r="K5" s="11"/>
    </row>
    <row r="6" spans="1:11" ht="72.75" thickBot="1">
      <c r="A6" s="15" t="s">
        <v>0</v>
      </c>
      <c r="B6" s="16" t="s">
        <v>1</v>
      </c>
      <c r="C6" s="17" t="s">
        <v>2</v>
      </c>
      <c r="D6" s="16" t="s">
        <v>30</v>
      </c>
      <c r="E6" s="18" t="s">
        <v>4</v>
      </c>
      <c r="F6" s="19" t="s">
        <v>5</v>
      </c>
      <c r="G6" s="19" t="s">
        <v>6</v>
      </c>
      <c r="H6" s="19" t="s">
        <v>7</v>
      </c>
      <c r="I6" s="19" t="s">
        <v>12</v>
      </c>
      <c r="J6" s="19" t="s">
        <v>8</v>
      </c>
      <c r="K6" s="20" t="s">
        <v>9</v>
      </c>
    </row>
    <row r="7" spans="1:11" ht="15" thickBot="1">
      <c r="A7" s="23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  <c r="H7" s="24">
        <v>8</v>
      </c>
      <c r="I7" s="24">
        <v>9</v>
      </c>
      <c r="J7" s="24">
        <v>10</v>
      </c>
      <c r="K7" s="25">
        <v>11</v>
      </c>
    </row>
    <row r="8" spans="1:11" ht="132">
      <c r="A8" s="32" t="s">
        <v>26</v>
      </c>
      <c r="B8" s="33" t="s">
        <v>10</v>
      </c>
      <c r="C8" s="33" t="s">
        <v>11</v>
      </c>
      <c r="D8" s="34">
        <v>253478</v>
      </c>
      <c r="F8" s="34"/>
      <c r="G8" s="34"/>
      <c r="H8" s="34">
        <v>155315</v>
      </c>
      <c r="I8" s="34">
        <f>D8-J8-F8-G8-H8-K8</f>
        <v>42616</v>
      </c>
      <c r="J8" s="34">
        <f>39974+15573</f>
        <v>55547</v>
      </c>
      <c r="K8" s="35"/>
    </row>
    <row r="9" spans="1:11" ht="48">
      <c r="A9" s="12" t="s">
        <v>15</v>
      </c>
      <c r="B9" s="3" t="s">
        <v>31</v>
      </c>
      <c r="C9" s="3" t="s">
        <v>14</v>
      </c>
      <c r="D9" s="4">
        <v>2980654</v>
      </c>
      <c r="E9" s="4"/>
      <c r="F9" s="4"/>
      <c r="G9" s="4"/>
      <c r="H9" s="4">
        <v>2235490</v>
      </c>
      <c r="I9" s="4">
        <v>745164</v>
      </c>
      <c r="J9" s="4"/>
      <c r="K9" s="13"/>
    </row>
    <row r="10" spans="1:11" ht="48">
      <c r="A10" s="12" t="s">
        <v>16</v>
      </c>
      <c r="B10" s="3" t="s">
        <v>32</v>
      </c>
      <c r="C10" s="5" t="s">
        <v>34</v>
      </c>
      <c r="D10" s="4">
        <v>200000</v>
      </c>
      <c r="E10" s="4"/>
      <c r="F10" s="4"/>
      <c r="G10" s="4"/>
      <c r="H10" s="4"/>
      <c r="I10" s="4">
        <v>100000</v>
      </c>
      <c r="J10" s="4">
        <v>100000</v>
      </c>
      <c r="K10" s="13"/>
    </row>
    <row r="11" spans="1:11" ht="48">
      <c r="A11" s="12" t="s">
        <v>17</v>
      </c>
      <c r="B11" s="3" t="s">
        <v>33</v>
      </c>
      <c r="C11" s="5" t="s">
        <v>35</v>
      </c>
      <c r="D11" s="4">
        <v>10000</v>
      </c>
      <c r="E11" s="42"/>
      <c r="F11" s="4"/>
      <c r="G11" s="4"/>
      <c r="H11" s="4"/>
      <c r="I11" s="4">
        <v>10000</v>
      </c>
      <c r="J11" s="4"/>
      <c r="K11" s="13"/>
    </row>
    <row r="12" spans="1:11" ht="135.75" customHeight="1">
      <c r="A12" s="12" t="s">
        <v>16</v>
      </c>
      <c r="B12" s="3" t="s">
        <v>36</v>
      </c>
      <c r="C12" s="5" t="s">
        <v>34</v>
      </c>
      <c r="D12" s="4">
        <v>10000</v>
      </c>
      <c r="F12" s="4"/>
      <c r="G12" s="4"/>
      <c r="H12" s="4"/>
      <c r="I12" s="4">
        <v>10000</v>
      </c>
      <c r="J12" s="4"/>
      <c r="K12" s="13"/>
    </row>
    <row r="13" spans="1:11" ht="165.75" customHeight="1">
      <c r="A13" s="12" t="s">
        <v>16</v>
      </c>
      <c r="B13" s="3" t="s">
        <v>52</v>
      </c>
      <c r="C13" s="5" t="s">
        <v>34</v>
      </c>
      <c r="D13" s="4">
        <v>600000</v>
      </c>
      <c r="E13" s="4">
        <v>300000</v>
      </c>
      <c r="F13" s="4"/>
      <c r="G13" s="4"/>
      <c r="H13" s="4"/>
      <c r="I13" s="4">
        <f>D13-E13-F13-G13-H13-J13</f>
        <v>300000</v>
      </c>
      <c r="J13" s="4"/>
      <c r="K13" s="42"/>
    </row>
    <row r="14" spans="1:11" ht="72">
      <c r="A14" s="12" t="s">
        <v>18</v>
      </c>
      <c r="B14" s="3" t="s">
        <v>13</v>
      </c>
      <c r="C14" s="3" t="s">
        <v>14</v>
      </c>
      <c r="D14" s="4">
        <v>33245</v>
      </c>
      <c r="E14" s="4"/>
      <c r="F14" s="4"/>
      <c r="G14" s="4"/>
      <c r="H14" s="4">
        <v>21732</v>
      </c>
      <c r="I14" s="4">
        <f t="shared" ref="I14:I25" si="0">D14-E14-F14-G14-H14-J14-K14</f>
        <v>11513</v>
      </c>
      <c r="J14" s="4"/>
      <c r="K14" s="13"/>
    </row>
    <row r="15" spans="1:11" ht="48">
      <c r="A15" s="12" t="s">
        <v>19</v>
      </c>
      <c r="B15" s="3" t="s">
        <v>46</v>
      </c>
      <c r="C15" s="5" t="s">
        <v>34</v>
      </c>
      <c r="D15" s="4">
        <v>55000</v>
      </c>
      <c r="E15" s="4"/>
      <c r="F15" s="4"/>
      <c r="G15" s="4"/>
      <c r="H15" s="4"/>
      <c r="I15" s="4">
        <f t="shared" si="0"/>
        <v>55000</v>
      </c>
      <c r="J15" s="4"/>
      <c r="K15" s="13"/>
    </row>
    <row r="16" spans="1:11" ht="48">
      <c r="A16" s="12" t="s">
        <v>19</v>
      </c>
      <c r="B16" s="3" t="s">
        <v>37</v>
      </c>
      <c r="C16" s="5" t="s">
        <v>34</v>
      </c>
      <c r="D16" s="4">
        <v>15000</v>
      </c>
      <c r="E16" s="4"/>
      <c r="F16" s="4"/>
      <c r="G16" s="4"/>
      <c r="H16" s="4"/>
      <c r="I16" s="4">
        <f t="shared" si="0"/>
        <v>15000</v>
      </c>
      <c r="J16" s="4"/>
      <c r="K16" s="13"/>
    </row>
    <row r="17" spans="1:11" ht="132">
      <c r="A17" s="14" t="s">
        <v>38</v>
      </c>
      <c r="B17" s="6" t="s">
        <v>24</v>
      </c>
      <c r="C17" s="27" t="s">
        <v>34</v>
      </c>
      <c r="D17" s="28">
        <v>9000</v>
      </c>
      <c r="E17" s="28"/>
      <c r="F17" s="28">
        <v>9000</v>
      </c>
      <c r="G17" s="28"/>
      <c r="H17" s="28"/>
      <c r="I17" s="4"/>
      <c r="J17" s="28"/>
      <c r="K17" s="29"/>
    </row>
    <row r="18" spans="1:11" ht="60">
      <c r="A18" s="12" t="s">
        <v>39</v>
      </c>
      <c r="B18" s="3" t="s">
        <v>47</v>
      </c>
      <c r="C18" s="5" t="s">
        <v>34</v>
      </c>
      <c r="D18" s="4">
        <v>20000</v>
      </c>
      <c r="E18" s="4"/>
      <c r="F18" s="4"/>
      <c r="G18" s="4"/>
      <c r="H18" s="4"/>
      <c r="I18" s="4">
        <f t="shared" si="0"/>
        <v>20000</v>
      </c>
      <c r="J18" s="4"/>
      <c r="K18" s="13"/>
    </row>
    <row r="19" spans="1:11" ht="144">
      <c r="A19" s="12" t="s">
        <v>20</v>
      </c>
      <c r="B19" s="3" t="s">
        <v>40</v>
      </c>
      <c r="C19" s="3" t="s">
        <v>25</v>
      </c>
      <c r="D19" s="4">
        <v>1423458</v>
      </c>
      <c r="E19" s="4"/>
      <c r="F19" s="4"/>
      <c r="G19" s="4">
        <v>462810</v>
      </c>
      <c r="H19" s="4"/>
      <c r="I19" s="4">
        <f t="shared" si="0"/>
        <v>960648</v>
      </c>
      <c r="J19" s="4"/>
      <c r="K19" s="13"/>
    </row>
    <row r="20" spans="1:11" ht="84">
      <c r="A20" s="21" t="s">
        <v>21</v>
      </c>
      <c r="B20" s="30" t="s">
        <v>48</v>
      </c>
      <c r="C20" s="2" t="s">
        <v>34</v>
      </c>
      <c r="D20" s="31">
        <v>150000</v>
      </c>
      <c r="E20" s="22"/>
      <c r="F20" s="31"/>
      <c r="G20" s="22"/>
      <c r="H20" s="31"/>
      <c r="I20" s="4">
        <f t="shared" si="0"/>
        <v>150000</v>
      </c>
      <c r="J20" s="22"/>
      <c r="K20" s="36"/>
    </row>
    <row r="21" spans="1:11" ht="36">
      <c r="A21" s="21" t="s">
        <v>21</v>
      </c>
      <c r="B21" s="30" t="s">
        <v>49</v>
      </c>
      <c r="C21" s="2" t="s">
        <v>34</v>
      </c>
      <c r="D21" s="31">
        <v>100000</v>
      </c>
      <c r="E21" s="22"/>
      <c r="F21" s="31"/>
      <c r="G21" s="22"/>
      <c r="H21" s="31"/>
      <c r="I21" s="4">
        <f t="shared" si="0"/>
        <v>100000</v>
      </c>
      <c r="J21" s="22"/>
      <c r="K21" s="36"/>
    </row>
    <row r="22" spans="1:11" ht="36">
      <c r="A22" s="21" t="s">
        <v>21</v>
      </c>
      <c r="B22" s="30" t="s">
        <v>50</v>
      </c>
      <c r="C22" s="2" t="s">
        <v>34</v>
      </c>
      <c r="D22" s="31">
        <v>400000</v>
      </c>
      <c r="E22" s="22"/>
      <c r="F22" s="31"/>
      <c r="G22" s="22"/>
      <c r="H22" s="31"/>
      <c r="I22" s="4">
        <f t="shared" si="0"/>
        <v>400000</v>
      </c>
      <c r="J22" s="22"/>
      <c r="K22" s="36"/>
    </row>
    <row r="23" spans="1:11" ht="60">
      <c r="A23" s="12" t="s">
        <v>41</v>
      </c>
      <c r="B23" s="3" t="s">
        <v>42</v>
      </c>
      <c r="C23" s="3" t="s">
        <v>34</v>
      </c>
      <c r="D23" s="4">
        <v>560318</v>
      </c>
      <c r="E23" s="4"/>
      <c r="F23" s="4"/>
      <c r="G23" s="4"/>
      <c r="H23" s="4"/>
      <c r="I23" s="4">
        <f t="shared" si="0"/>
        <v>560318</v>
      </c>
      <c r="J23" s="4"/>
      <c r="K23" s="13"/>
    </row>
    <row r="24" spans="1:11" ht="60">
      <c r="A24" s="12" t="s">
        <v>41</v>
      </c>
      <c r="B24" s="3" t="s">
        <v>43</v>
      </c>
      <c r="C24" s="3" t="s">
        <v>34</v>
      </c>
      <c r="D24" s="4">
        <v>125001</v>
      </c>
      <c r="E24" s="4"/>
      <c r="F24" s="4"/>
      <c r="G24" s="4"/>
      <c r="H24" s="4"/>
      <c r="I24" s="4">
        <f t="shared" si="0"/>
        <v>125001</v>
      </c>
      <c r="J24" s="4"/>
      <c r="K24" s="13"/>
    </row>
    <row r="25" spans="1:11" ht="72.75" thickBot="1">
      <c r="A25" s="37" t="s">
        <v>44</v>
      </c>
      <c r="B25" s="38" t="s">
        <v>45</v>
      </c>
      <c r="C25" s="38" t="s">
        <v>34</v>
      </c>
      <c r="D25" s="39">
        <v>200000</v>
      </c>
      <c r="E25" s="39"/>
      <c r="F25" s="39"/>
      <c r="G25" s="39"/>
      <c r="H25" s="39"/>
      <c r="I25" s="39">
        <f t="shared" si="0"/>
        <v>200000</v>
      </c>
      <c r="J25" s="39"/>
      <c r="K25" s="40"/>
    </row>
    <row r="26" spans="1:11" ht="15" thickBot="1">
      <c r="A26" s="97" t="s">
        <v>22</v>
      </c>
      <c r="B26" s="98"/>
      <c r="C26" s="99"/>
      <c r="D26" s="41">
        <f>SUM(D8:D25)</f>
        <v>7145154</v>
      </c>
      <c r="E26" s="41">
        <f t="shared" ref="E26:K26" si="1">SUM(E8:E25)</f>
        <v>300000</v>
      </c>
      <c r="F26" s="41">
        <f t="shared" si="1"/>
        <v>9000</v>
      </c>
      <c r="G26" s="41">
        <f t="shared" si="1"/>
        <v>462810</v>
      </c>
      <c r="H26" s="41">
        <f t="shared" si="1"/>
        <v>2412537</v>
      </c>
      <c r="I26" s="41">
        <f t="shared" si="1"/>
        <v>3805260</v>
      </c>
      <c r="J26" s="41">
        <f>SUM(J8:J25)</f>
        <v>155547</v>
      </c>
      <c r="K26" s="41">
        <f t="shared" si="1"/>
        <v>0</v>
      </c>
    </row>
  </sheetData>
  <mergeCells count="1">
    <mergeCell ref="A26:C26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Arkusz1 (2)</vt:lpstr>
      <vt:lpstr>Arkusz1</vt:lpstr>
      <vt:lpstr>Arkusz2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FK</dc:creator>
  <cp:lastModifiedBy>user</cp:lastModifiedBy>
  <cp:lastPrinted>2017-11-14T11:55:53Z</cp:lastPrinted>
  <dcterms:created xsi:type="dcterms:W3CDTF">2010-11-05T09:10:58Z</dcterms:created>
  <dcterms:modified xsi:type="dcterms:W3CDTF">2017-12-29T09:10:16Z</dcterms:modified>
</cp:coreProperties>
</file>